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620"/>
  </bookViews>
  <sheets>
    <sheet name="Hoja1" sheetId="1" r:id="rId1"/>
  </sheets>
  <definedNames>
    <definedName name="_xlnm._FilterDatabase" localSheetId="0" hidden="1">Hoja1!$A$5:$H$374</definedName>
    <definedName name="_xlnm.Print_Area" localSheetId="0">Hoja1!$A$3:$H$374</definedName>
    <definedName name="_xlnm.Print_Titles" localSheetId="0">Hoja1!$1:$5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7" i="1" l="1"/>
  <c r="D307" i="1"/>
  <c r="F270" i="1"/>
  <c r="D270" i="1"/>
  <c r="F212" i="1"/>
  <c r="D212" i="1"/>
  <c r="F211" i="1"/>
  <c r="D211" i="1"/>
  <c r="D132" i="1"/>
  <c r="F132" i="1" s="1"/>
  <c r="D81" i="1"/>
  <c r="F81" i="1" s="1"/>
  <c r="D80" i="1"/>
  <c r="F80" i="1" s="1"/>
  <c r="D79" i="1"/>
  <c r="F79" i="1" s="1"/>
  <c r="F75" i="1"/>
  <c r="D75" i="1"/>
  <c r="F71" i="1"/>
  <c r="D71" i="1"/>
  <c r="F58" i="1"/>
  <c r="D58" i="1"/>
  <c r="F56" i="1"/>
  <c r="D56" i="1"/>
  <c r="F53" i="1"/>
  <c r="D53" i="1"/>
  <c r="F52" i="1"/>
  <c r="D52" i="1"/>
  <c r="F51" i="1"/>
  <c r="D51" i="1"/>
  <c r="F38" i="1"/>
  <c r="D38" i="1"/>
  <c r="F35" i="1"/>
  <c r="D35" i="1"/>
  <c r="F30" i="1"/>
  <c r="D30" i="1"/>
  <c r="F28" i="1"/>
  <c r="D28" i="1"/>
</calcChain>
</file>

<file path=xl/sharedStrings.xml><?xml version="1.0" encoding="utf-8"?>
<sst xmlns="http://schemas.openxmlformats.org/spreadsheetml/2006/main" count="1485" uniqueCount="582">
  <si>
    <t>Nº FRA</t>
  </si>
  <si>
    <t>BRUT</t>
  </si>
  <si>
    <t>DEPARTAMENT</t>
  </si>
  <si>
    <t>DAE</t>
  </si>
  <si>
    <t>Conservació i manteniment</t>
  </si>
  <si>
    <t>AAM</t>
  </si>
  <si>
    <t>Assegurança</t>
  </si>
  <si>
    <t>CUDAP</t>
  </si>
  <si>
    <t>Subministraments. Aigua</t>
  </si>
  <si>
    <t>Matricules i quotes</t>
  </si>
  <si>
    <t>ISABEL ALCUDIA AYLLON</t>
  </si>
  <si>
    <t>Despeses Diverses - Premsa</t>
  </si>
  <si>
    <t>VODAFONE ESPAÑA, S.A.U.</t>
  </si>
  <si>
    <t>Subministraments. Telèfon</t>
  </si>
  <si>
    <t>HEREDEROS ILUSTRADOR TOLOSA, C.B.</t>
  </si>
  <si>
    <t>s/n</t>
  </si>
  <si>
    <t>Lloguer de béns immobles</t>
  </si>
  <si>
    <t>CENTRE D'IDIOMES DE LA UNIVERSITAT DE VALENCIA, S.L.</t>
  </si>
  <si>
    <t>CMG</t>
  </si>
  <si>
    <t>Serveis Professionals</t>
  </si>
  <si>
    <t>Despeses diverses - Correus</t>
  </si>
  <si>
    <t>ACD</t>
  </si>
  <si>
    <t>CDE</t>
  </si>
  <si>
    <t>GESTIO DE PROJECTES UNIVERSITARIS FGUV, S.L.</t>
  </si>
  <si>
    <t>Documentació llibres</t>
  </si>
  <si>
    <t>Despeses Diverses - Fotocòpies i Enquadernacions</t>
  </si>
  <si>
    <t>VODAFONE ONO SAU</t>
  </si>
  <si>
    <t>IBERDROLA COMERCIALIZACION DE ULTIMO RECURSO, S.A.U.</t>
  </si>
  <si>
    <t>Subministraments. Electricitat</t>
  </si>
  <si>
    <t>ESCOLAPIOS - ESCUELAS PIAS PROVINCIA BETANIA</t>
  </si>
  <si>
    <t>Material d'oficina</t>
  </si>
  <si>
    <t>ALUMNI</t>
  </si>
  <si>
    <t>Restauració</t>
  </si>
  <si>
    <t>ESSENT CREATIVA SCOOPV</t>
  </si>
  <si>
    <t>EDUARDO ALAPONT FERNANDEZ</t>
  </si>
  <si>
    <t>Despeses diverses</t>
  </si>
  <si>
    <t>FUNDACION CV FESORD</t>
  </si>
  <si>
    <t>AE</t>
  </si>
  <si>
    <t>Despeses diverses - Material Didàctic</t>
  </si>
  <si>
    <t>MIGUEL PULIDO NAVARRO</t>
  </si>
  <si>
    <t>Material Informàtic</t>
  </si>
  <si>
    <t>FRANCISCO PELLICER BRELL</t>
  </si>
  <si>
    <t>Despeses Diverses</t>
  </si>
  <si>
    <t>JOSE ALICARTE DOMINGO</t>
  </si>
  <si>
    <t>NX</t>
  </si>
  <si>
    <t>GENERALITAT VALENCIANA</t>
  </si>
  <si>
    <t>Taxes administratives</t>
  </si>
  <si>
    <t>ASSOCIACIO ORQUESTRA UNIVERSITARIA DE VALENCIA</t>
  </si>
  <si>
    <t>FUNDACION UNIVERSIDAD-EMPRESA DE VALENCIA</t>
  </si>
  <si>
    <t>LIBRERIA INTERTECNICA</t>
  </si>
  <si>
    <t>Serveis professionals</t>
  </si>
  <si>
    <t>COOP</t>
  </si>
  <si>
    <t>IVA</t>
  </si>
  <si>
    <t>COMENTARIS CONTRACTES MENORS</t>
  </si>
  <si>
    <t>FERROCARRILES DE LA GENERALITAT VALENCIANA</t>
  </si>
  <si>
    <t>JUAN JOSE LORENZO SANCHEZ</t>
  </si>
  <si>
    <t>Equipaments informàtics, aplicacions i software</t>
  </si>
  <si>
    <t>SEGUROS CATALANA OCCIDENTE SA DE SEGUROS Y REASEGUROS</t>
  </si>
  <si>
    <t>VALENCIANA DE COPIAS SL</t>
  </si>
  <si>
    <t>DATA ADJUDICACIO</t>
  </si>
  <si>
    <t>X-201700332</t>
  </si>
  <si>
    <t>AA19000108</t>
  </si>
  <si>
    <t>A4009</t>
  </si>
  <si>
    <t>7</t>
  </si>
  <si>
    <t>F190013</t>
  </si>
  <si>
    <t>C000/508</t>
  </si>
  <si>
    <t>ASOCIACION ESPAÑOLA DE FUNDACIONES</t>
  </si>
  <si>
    <t>C19/00060</t>
  </si>
  <si>
    <t>26/2019</t>
  </si>
  <si>
    <t>S1017069</t>
  </si>
  <si>
    <t>CI0913702512</t>
  </si>
  <si>
    <t>09190116010094992</t>
  </si>
  <si>
    <t>000373</t>
  </si>
  <si>
    <t>2141</t>
  </si>
  <si>
    <t>12019/022555</t>
  </si>
  <si>
    <t>0465940633042</t>
  </si>
  <si>
    <t>B06/19</t>
  </si>
  <si>
    <t>0000114573</t>
  </si>
  <si>
    <t>25</t>
  </si>
  <si>
    <t>5 000004</t>
  </si>
  <si>
    <t>A-1900016</t>
  </si>
  <si>
    <t>A-1900017</t>
  </si>
  <si>
    <t>MS19-000000044</t>
  </si>
  <si>
    <t>FRO20190384899</t>
  </si>
  <si>
    <t>FRO20190384985</t>
  </si>
  <si>
    <t>A-V2019-00000348439</t>
  </si>
  <si>
    <t>842296518</t>
  </si>
  <si>
    <t>MAPFRE ESPAÑA COMPAÑIA DE SEGUROS Y REASEGUROS SA</t>
  </si>
  <si>
    <t>8090719745</t>
  </si>
  <si>
    <t>INSTITUT VALENCIA DE LA JOVENTUT</t>
  </si>
  <si>
    <t>R/33877/2019</t>
  </si>
  <si>
    <t>A/12477</t>
  </si>
  <si>
    <t>F190037</t>
  </si>
  <si>
    <t>2019/A-50</t>
  </si>
  <si>
    <t>12019/042656</t>
  </si>
  <si>
    <t>FEDERACION DE ASOCIACIONES DE ANTIGUOS ALUMNOS Y AMIGOS DE LAS UNIVERSIDADES ESPAÑOLAS</t>
  </si>
  <si>
    <t>13-19</t>
  </si>
  <si>
    <t>12019/046499</t>
  </si>
  <si>
    <t>0083/057640</t>
  </si>
  <si>
    <t>FUNDACION CONTEMPORANEA</t>
  </si>
  <si>
    <t>P025/2019</t>
  </si>
  <si>
    <t>0119057440</t>
  </si>
  <si>
    <t>B13/19</t>
  </si>
  <si>
    <t>C000079</t>
  </si>
  <si>
    <t>F1-1902-000039</t>
  </si>
  <si>
    <t>1901340</t>
  </si>
  <si>
    <t>20190039</t>
  </si>
  <si>
    <t>007/2019</t>
  </si>
  <si>
    <t>A4116</t>
  </si>
  <si>
    <t>F190050</t>
  </si>
  <si>
    <t>V191016005</t>
  </si>
  <si>
    <t>I013/2019</t>
  </si>
  <si>
    <t>I012/2019</t>
  </si>
  <si>
    <t>A-V2019-00000461088</t>
  </si>
  <si>
    <t>A2019FC0200304</t>
  </si>
  <si>
    <t>09190130010130144</t>
  </si>
  <si>
    <t>F190070</t>
  </si>
  <si>
    <t>F190051</t>
  </si>
  <si>
    <t>1900387</t>
  </si>
  <si>
    <t>22813/04</t>
  </si>
  <si>
    <t>JOSE GARCELAN MUÑOZ</t>
  </si>
  <si>
    <t>1</t>
  </si>
  <si>
    <t>MARIO GIRON MARTIN</t>
  </si>
  <si>
    <t>2019-003</t>
  </si>
  <si>
    <t>11/2019</t>
  </si>
  <si>
    <t>ANA ISABEL CERVERA HERRERO</t>
  </si>
  <si>
    <t>1081</t>
  </si>
  <si>
    <t>T2019/00002</t>
  </si>
  <si>
    <t>T2019/00001</t>
  </si>
  <si>
    <t>GRUPO DESENFOQUE CB</t>
  </si>
  <si>
    <t>7/2019</t>
  </si>
  <si>
    <t>A19000446</t>
  </si>
  <si>
    <t>A19000445</t>
  </si>
  <si>
    <t>ELIS MANOMATIC SAU</t>
  </si>
  <si>
    <t>195246/701060</t>
  </si>
  <si>
    <t>B-1900180</t>
  </si>
  <si>
    <t>109</t>
  </si>
  <si>
    <t>190045</t>
  </si>
  <si>
    <t>F190082</t>
  </si>
  <si>
    <t>F190033</t>
  </si>
  <si>
    <t>059/2019</t>
  </si>
  <si>
    <t>060/2019</t>
  </si>
  <si>
    <t>138</t>
  </si>
  <si>
    <t>A2019FC0263527</t>
  </si>
  <si>
    <t>09190215010090741</t>
  </si>
  <si>
    <t>20910012754</t>
  </si>
  <si>
    <t>EMPRESA MUNICIPAL DE TRANSPORTES DE VALENCIA SAU</t>
  </si>
  <si>
    <t>A1900020445</t>
  </si>
  <si>
    <t>0041540772591</t>
  </si>
  <si>
    <t>FRO20190611699</t>
  </si>
  <si>
    <t>BRUNO MARTINEZ PITA</t>
  </si>
  <si>
    <t>BMP2019005</t>
  </si>
  <si>
    <t>401172</t>
  </si>
  <si>
    <t>401173</t>
  </si>
  <si>
    <t>2019-004</t>
  </si>
  <si>
    <t>010/2019</t>
  </si>
  <si>
    <t>CONSERVACION, RESTAURACION Y EXPOSICIONES SC</t>
  </si>
  <si>
    <t>017/2019</t>
  </si>
  <si>
    <t>IL ROSSO</t>
  </si>
  <si>
    <t>MARIA DE GRACIA MARTINEZ</t>
  </si>
  <si>
    <t>AA/1/1</t>
  </si>
  <si>
    <t>FUNDACIO PERE TARRES</t>
  </si>
  <si>
    <t>V19-FAC00453</t>
  </si>
  <si>
    <t>U-005-19</t>
  </si>
  <si>
    <t>CI0914026284</t>
  </si>
  <si>
    <t>ABACUS SCCL</t>
  </si>
  <si>
    <t>9030267805</t>
  </si>
  <si>
    <t>NOVED PARTNER SRLL</t>
  </si>
  <si>
    <t>JOEU00021</t>
  </si>
  <si>
    <t>EDEN SPRINGS ESPAÑA SAU</t>
  </si>
  <si>
    <t>75/03785278</t>
  </si>
  <si>
    <t>75/03785279</t>
  </si>
  <si>
    <t>8091709487</t>
  </si>
  <si>
    <t>F190097</t>
  </si>
  <si>
    <t>F190088</t>
  </si>
  <si>
    <t>A19000444</t>
  </si>
  <si>
    <t>FRO20190623890</t>
  </si>
  <si>
    <t>190047</t>
  </si>
  <si>
    <t>F190091</t>
  </si>
  <si>
    <t>A4174</t>
  </si>
  <si>
    <t>22850/19</t>
  </si>
  <si>
    <t>172</t>
  </si>
  <si>
    <t>U-006-19</t>
  </si>
  <si>
    <t>MS19-000000101</t>
  </si>
  <si>
    <t>FRO20190761429</t>
  </si>
  <si>
    <t>75/03785240</t>
  </si>
  <si>
    <t>FAC-2019-00129</t>
  </si>
  <si>
    <t>FAC-2019-00113</t>
  </si>
  <si>
    <t>001/129</t>
  </si>
  <si>
    <t>CANON ESPAÑA SAU</t>
  </si>
  <si>
    <t>300862777</t>
  </si>
  <si>
    <t>A1901-10318</t>
  </si>
  <si>
    <t>AA19000121</t>
  </si>
  <si>
    <t>71</t>
  </si>
  <si>
    <t>X-201700361</t>
  </si>
  <si>
    <t>A-1900079</t>
  </si>
  <si>
    <t>A-1900080</t>
  </si>
  <si>
    <t>2019-89</t>
  </si>
  <si>
    <t>A000695</t>
  </si>
  <si>
    <t>A000693</t>
  </si>
  <si>
    <t>GRAFICAS MINERVA SUCESORES SL</t>
  </si>
  <si>
    <t>66</t>
  </si>
  <si>
    <t>117/2019</t>
  </si>
  <si>
    <t>350842855</t>
  </si>
  <si>
    <t>2/2019</t>
  </si>
  <si>
    <t>N-173/19</t>
  </si>
  <si>
    <t>0000115439</t>
  </si>
  <si>
    <t>ISMAEL SANCHIS SORIANO</t>
  </si>
  <si>
    <t>119</t>
  </si>
  <si>
    <t>5600179225</t>
  </si>
  <si>
    <t>2019/A-98</t>
  </si>
  <si>
    <t>F190099</t>
  </si>
  <si>
    <t>B24/19</t>
  </si>
  <si>
    <t>A07/19</t>
  </si>
  <si>
    <t>19/102</t>
  </si>
  <si>
    <t>73/V/2019</t>
  </si>
  <si>
    <t>MARIA REGINA PEREZ CASTILLO</t>
  </si>
  <si>
    <t>2</t>
  </si>
  <si>
    <t>F306/19</t>
  </si>
  <si>
    <t>09190222010131724</t>
  </si>
  <si>
    <t>FRO20190836402</t>
  </si>
  <si>
    <t>8091709523</t>
  </si>
  <si>
    <t>MARIA TERESA PASTOR VALLS</t>
  </si>
  <si>
    <t>1902570</t>
  </si>
  <si>
    <t>75/03802087</t>
  </si>
  <si>
    <t>75/03902087</t>
  </si>
  <si>
    <t>41</t>
  </si>
  <si>
    <t>75/03802105</t>
  </si>
  <si>
    <t>19/462</t>
  </si>
  <si>
    <t>F190122</t>
  </si>
  <si>
    <t>75/03785260</t>
  </si>
  <si>
    <t>195245/600257</t>
  </si>
  <si>
    <t>FRANCISCO ALCANTARA BENAVENT</t>
  </si>
  <si>
    <t>10/19</t>
  </si>
  <si>
    <t>FAC-2019-00179</t>
  </si>
  <si>
    <t>011-2019</t>
  </si>
  <si>
    <t>010-2019</t>
  </si>
  <si>
    <t>T2 180238</t>
  </si>
  <si>
    <t>20630A</t>
  </si>
  <si>
    <t>VB931</t>
  </si>
  <si>
    <t>A1902-10696</t>
  </si>
  <si>
    <t>001/269</t>
  </si>
  <si>
    <t>AA19000130</t>
  </si>
  <si>
    <t>F190146</t>
  </si>
  <si>
    <t>29/2019</t>
  </si>
  <si>
    <t>EXPOS</t>
  </si>
  <si>
    <t>CARLOS SORIANO BLANCO</t>
  </si>
  <si>
    <t>5</t>
  </si>
  <si>
    <t>A-1900146</t>
  </si>
  <si>
    <t>A-1900147</t>
  </si>
  <si>
    <t>12019/079196</t>
  </si>
  <si>
    <t>259</t>
  </si>
  <si>
    <t>CAROLINA LOPEZ MARCO</t>
  </si>
  <si>
    <t>19007</t>
  </si>
  <si>
    <t>22914/04</t>
  </si>
  <si>
    <t>VICENTE VIDAL MONTESINOS</t>
  </si>
  <si>
    <t>001</t>
  </si>
  <si>
    <t>0000115839</t>
  </si>
  <si>
    <t>20910026572</t>
  </si>
  <si>
    <t>09190315010083598</t>
  </si>
  <si>
    <t>F190140</t>
  </si>
  <si>
    <t>1941004275</t>
  </si>
  <si>
    <t>SAC-3900502</t>
  </si>
  <si>
    <t>F190178</t>
  </si>
  <si>
    <t>CI0914222356</t>
  </si>
  <si>
    <t>2245</t>
  </si>
  <si>
    <t>75/03802123</t>
  </si>
  <si>
    <t>75/03802122</t>
  </si>
  <si>
    <t>F190139</t>
  </si>
  <si>
    <t>5205/19</t>
  </si>
  <si>
    <t>E2019030</t>
  </si>
  <si>
    <t>UNIVERSIDAD REY JUAN CARLOS</t>
  </si>
  <si>
    <t>C016/19</t>
  </si>
  <si>
    <t>121</t>
  </si>
  <si>
    <t>FRO20190961182</t>
  </si>
  <si>
    <t>T2 180367</t>
  </si>
  <si>
    <t>CHUBB EUROPEAN GROUP LIMITED</t>
  </si>
  <si>
    <t>061/2019</t>
  </si>
  <si>
    <t>I114/2019</t>
  </si>
  <si>
    <t>I115/2019</t>
  </si>
  <si>
    <t>C007/2019</t>
  </si>
  <si>
    <t>V191042842</t>
  </si>
  <si>
    <t>B-1900505</t>
  </si>
  <si>
    <t>F190176</t>
  </si>
  <si>
    <t>SGS INTERNATIONAL CERTIFICATION SERVICES IBERICA SAU</t>
  </si>
  <si>
    <t>2019001595</t>
  </si>
  <si>
    <t>190074</t>
  </si>
  <si>
    <t>2019-0001</t>
  </si>
  <si>
    <t>F190187</t>
  </si>
  <si>
    <t>F190188</t>
  </si>
  <si>
    <t>F190189</t>
  </si>
  <si>
    <t>MIGUEL CERECEDA SANCHEZ</t>
  </si>
  <si>
    <t>1/2019</t>
  </si>
  <si>
    <t>195246/703892</t>
  </si>
  <si>
    <t>75/03833759</t>
  </si>
  <si>
    <t>304</t>
  </si>
  <si>
    <t>5600181978</t>
  </si>
  <si>
    <t>0219000813</t>
  </si>
  <si>
    <t>SAC-3900656</t>
  </si>
  <si>
    <t>SAC-3900807</t>
  </si>
  <si>
    <t>2019/A-149</t>
  </si>
  <si>
    <t>19-I.018</t>
  </si>
  <si>
    <t>123/2019</t>
  </si>
  <si>
    <t>000144/19</t>
  </si>
  <si>
    <t>000145/19</t>
  </si>
  <si>
    <t>9715/A</t>
  </si>
  <si>
    <t>09190326010141613</t>
  </si>
  <si>
    <t>F190209</t>
  </si>
  <si>
    <t>V191049867</t>
  </si>
  <si>
    <t>2019021</t>
  </si>
  <si>
    <t>HER2019A03-0289</t>
  </si>
  <si>
    <t>HER2019A03-0290</t>
  </si>
  <si>
    <t>ANGELES CARRILLO BAEZA</t>
  </si>
  <si>
    <t>A02/1527</t>
  </si>
  <si>
    <t>75/03833743</t>
  </si>
  <si>
    <t>64506145X</t>
  </si>
  <si>
    <t>64519738X</t>
  </si>
  <si>
    <t>44643/19</t>
  </si>
  <si>
    <t>Q190017883</t>
  </si>
  <si>
    <t>D/19/165</t>
  </si>
  <si>
    <t>FV1903-01227</t>
  </si>
  <si>
    <t>N-256/19</t>
  </si>
  <si>
    <t>G/19-00890</t>
  </si>
  <si>
    <t>026-2019</t>
  </si>
  <si>
    <t>UNIVERSIDAD DE ZARAGOZA</t>
  </si>
  <si>
    <t>20190000000000352</t>
  </si>
  <si>
    <t>11</t>
  </si>
  <si>
    <t>ACIERTOS VALENCIA SAU</t>
  </si>
  <si>
    <t>FV19/00132-A</t>
  </si>
  <si>
    <t>FV19/00131-A</t>
  </si>
  <si>
    <t>75/03833781</t>
  </si>
  <si>
    <t>75/03833782</t>
  </si>
  <si>
    <t>5358/19</t>
  </si>
  <si>
    <t>5352/19</t>
  </si>
  <si>
    <t>F190214</t>
  </si>
  <si>
    <t>F190247</t>
  </si>
  <si>
    <t>A201</t>
  </si>
  <si>
    <t>203</t>
  </si>
  <si>
    <t>RAUL SEGURA DELGADO</t>
  </si>
  <si>
    <t>18/2019</t>
  </si>
  <si>
    <t>X-201700391</t>
  </si>
  <si>
    <t>AA19000136</t>
  </si>
  <si>
    <t>VB1838</t>
  </si>
  <si>
    <t>N-295</t>
  </si>
  <si>
    <t>FERNANDO GOMEZ DE LA CUESTA</t>
  </si>
  <si>
    <t>3-2019</t>
  </si>
  <si>
    <t>2019022</t>
  </si>
  <si>
    <t>ESTUDIO PACO MORA CB</t>
  </si>
  <si>
    <t>19/167</t>
  </si>
  <si>
    <t>A-1900229</t>
  </si>
  <si>
    <t>ASSOCIACIO PER LA COEDUCACIO</t>
  </si>
  <si>
    <t>06-2019</t>
  </si>
  <si>
    <t>VALENCIA NO DORM SCV</t>
  </si>
  <si>
    <t>M/04/2019</t>
  </si>
  <si>
    <t>LAMBDA COL·LECTIU DE LESBIANES, GAIS, TRANSSEXUALS I BISEXUALS</t>
  </si>
  <si>
    <t>F190251</t>
  </si>
  <si>
    <t>M-115</t>
  </si>
  <si>
    <t>MS19-000000157</t>
  </si>
  <si>
    <t>U-011-19</t>
  </si>
  <si>
    <t>UNIVERSIDAD MIGUEL HERNANDEZ DE ELCHE</t>
  </si>
  <si>
    <t>COB2019-0068</t>
  </si>
  <si>
    <t>COB2019-0069</t>
  </si>
  <si>
    <t>26101/19</t>
  </si>
  <si>
    <t>VIDACAIXA SAU DE SEGUROS Y REASEGUROS</t>
  </si>
  <si>
    <t>5567446</t>
  </si>
  <si>
    <t>ZURICH INSURANCE PLC</t>
  </si>
  <si>
    <t>006984396701</t>
  </si>
  <si>
    <t>LIBERATOR LTD</t>
  </si>
  <si>
    <t>0000048331</t>
  </si>
  <si>
    <t>CI0914390123</t>
  </si>
  <si>
    <t>20910036925</t>
  </si>
  <si>
    <t>09190415010117581</t>
  </si>
  <si>
    <t>A2019FC0624459</t>
  </si>
  <si>
    <t>APPLE DISTRIBUTION INTERNATIONAL</t>
  </si>
  <si>
    <t>AA73887010</t>
  </si>
  <si>
    <t>MUSIKEON SLU</t>
  </si>
  <si>
    <t>A-10/2019</t>
  </si>
  <si>
    <t>030-2019</t>
  </si>
  <si>
    <t>108/V/2019</t>
  </si>
  <si>
    <t>1900862</t>
  </si>
  <si>
    <t>F46-19-0371</t>
  </si>
  <si>
    <t>A19001101</t>
  </si>
  <si>
    <t>1105</t>
  </si>
  <si>
    <t>A19001100</t>
  </si>
  <si>
    <t>600</t>
  </si>
  <si>
    <t>PAULA ACHIAGA FERNANDEZ</t>
  </si>
  <si>
    <t>01/19</t>
  </si>
  <si>
    <t>036/2019</t>
  </si>
  <si>
    <t>09190424010140746</t>
  </si>
  <si>
    <t>A-1900261</t>
  </si>
  <si>
    <t>F796464/2019</t>
  </si>
  <si>
    <t>A19001099</t>
  </si>
  <si>
    <t>X-201700422</t>
  </si>
  <si>
    <t>70</t>
  </si>
  <si>
    <t>ALCA TECNOLOGIA DE LA INFORMACION Y LAS COMUNICACIONES, S.L.</t>
  </si>
  <si>
    <t>FA190176</t>
  </si>
  <si>
    <t>G/19-01188</t>
  </si>
  <si>
    <t>BCM GESTION DE SERVICIOS, S.L.</t>
  </si>
  <si>
    <t>19/00694</t>
  </si>
  <si>
    <t>19/00702</t>
  </si>
  <si>
    <t>12019/112345</t>
  </si>
  <si>
    <t>A-1900346</t>
  </si>
  <si>
    <t>30/2019</t>
  </si>
  <si>
    <t>OBRA PROPIA, S.L.</t>
  </si>
  <si>
    <t>OP 2019/344</t>
  </si>
  <si>
    <t>COMUNICACION Y MARKETING, S.L.</t>
  </si>
  <si>
    <t>1900477</t>
  </si>
  <si>
    <t>FUNDACION PROYECTO DON BOSCO</t>
  </si>
  <si>
    <t>FV19-0183</t>
  </si>
  <si>
    <t>FV19-0182</t>
  </si>
  <si>
    <t>2019003229</t>
  </si>
  <si>
    <t>REPRO-EXPRES, S.L.</t>
  </si>
  <si>
    <t>00/19000597</t>
  </si>
  <si>
    <t>N-364</t>
  </si>
  <si>
    <t>NURIA MARTIN TORRE</t>
  </si>
  <si>
    <t>001/2019</t>
  </si>
  <si>
    <t>MARIA JESUS SANCHEZ MORENO</t>
  </si>
  <si>
    <t>A2/2019</t>
  </si>
  <si>
    <t>BACKGROUND PRODUCCIONES, S.L.</t>
  </si>
  <si>
    <t>9/2019</t>
  </si>
  <si>
    <t>LUIS CRESPO PORTERO</t>
  </si>
  <si>
    <t>6/19</t>
  </si>
  <si>
    <t>CLAUDIA SERRA GÓMEZ</t>
  </si>
  <si>
    <t>ALBERTO ANGEL ESCARTI CASTAÑEDA</t>
  </si>
  <si>
    <t>S/N</t>
  </si>
  <si>
    <t>JUAN JOSE TOMAS MOMPO</t>
  </si>
  <si>
    <t>A-1900437</t>
  </si>
  <si>
    <t>IMPRENTA RAPIDA LLORENS, S.L.</t>
  </si>
  <si>
    <t>9A03354</t>
  </si>
  <si>
    <t>A2019FC0957688</t>
  </si>
  <si>
    <t>A2019FC1005824</t>
  </si>
  <si>
    <t>139/2019</t>
  </si>
  <si>
    <t>140/2019</t>
  </si>
  <si>
    <t>144/2019</t>
  </si>
  <si>
    <t>ASSOCIACIO A PEU DE CARRER</t>
  </si>
  <si>
    <t>07-2019</t>
  </si>
  <si>
    <t>MS19-000000210</t>
  </si>
  <si>
    <t>20728</t>
  </si>
  <si>
    <t>A/20788</t>
  </si>
  <si>
    <t>A/20786</t>
  </si>
  <si>
    <t>A/20787</t>
  </si>
  <si>
    <t>401191</t>
  </si>
  <si>
    <t>GERMAN MOLINA PARDO</t>
  </si>
  <si>
    <t>24/19</t>
  </si>
  <si>
    <t>1158</t>
  </si>
  <si>
    <t>FERRETERIA LA BARCELONESA SCP</t>
  </si>
  <si>
    <t>19054</t>
  </si>
  <si>
    <t>2190136</t>
  </si>
  <si>
    <t>23008/04</t>
  </si>
  <si>
    <t>114</t>
  </si>
  <si>
    <t>A105</t>
  </si>
  <si>
    <t>JUAN CARLOS RICHART PEREZ</t>
  </si>
  <si>
    <t>FA1903-0513</t>
  </si>
  <si>
    <t>S/029/19</t>
  </si>
  <si>
    <t>073</t>
  </si>
  <si>
    <t>PALAU DE LES ARTS REINA SOFIA FCV</t>
  </si>
  <si>
    <t>87003890</t>
  </si>
  <si>
    <t>ANTONIO GALERA LOPEZ</t>
  </si>
  <si>
    <t>I-01/2019</t>
  </si>
  <si>
    <t>8128297173</t>
  </si>
  <si>
    <t>5600188355</t>
  </si>
  <si>
    <t>-</t>
  </si>
  <si>
    <t>Servei de seguretat</t>
  </si>
  <si>
    <t>Assegurança instruments</t>
  </si>
  <si>
    <t>Altres despeses immobilitzat</t>
  </si>
  <si>
    <t>Despeses diverses - Neteja</t>
  </si>
  <si>
    <t>Lloguer de béns mobles</t>
  </si>
  <si>
    <t>Adquisició de mobiliari</t>
  </si>
  <si>
    <t>Conservació i Manteniment Aplicacions i Equips Informàtics</t>
  </si>
  <si>
    <t>UVGandia</t>
  </si>
  <si>
    <t>UVDiscapacitat</t>
  </si>
  <si>
    <t>UVOcupació</t>
  </si>
  <si>
    <t>Serveis Web</t>
  </si>
  <si>
    <t>CIG</t>
  </si>
  <si>
    <t>UPD</t>
  </si>
  <si>
    <t>Desplaçaments</t>
  </si>
  <si>
    <t>Trasllats</t>
  </si>
  <si>
    <t>UVOCUPACIO</t>
  </si>
  <si>
    <t>Activitats Musicals</t>
  </si>
  <si>
    <t>Recolçament Personal Sanitari</t>
  </si>
  <si>
    <t>Professors/Docents/Coferenciants…</t>
  </si>
  <si>
    <t>Missatgeria</t>
  </si>
  <si>
    <t>Muntatge activitats</t>
  </si>
  <si>
    <t>Assistència Tècnica</t>
  </si>
  <si>
    <t>Traduccions</t>
  </si>
  <si>
    <t>Allotjament</t>
  </si>
  <si>
    <t>Elaboració Text</t>
  </si>
  <si>
    <t>Disseny i Material Gràfic</t>
  </si>
  <si>
    <t>Muntadors</t>
  </si>
  <si>
    <t>Formació</t>
  </si>
  <si>
    <t>Fotografia/Audiovisual</t>
  </si>
  <si>
    <t>Neteja roba</t>
  </si>
  <si>
    <t>Edició</t>
  </si>
  <si>
    <t>Emmarcació</t>
  </si>
  <si>
    <t>Serveis aplicació Web</t>
  </si>
  <si>
    <t>Intèrprets Llenguatge de signes</t>
  </si>
  <si>
    <t>Difusió</t>
  </si>
  <si>
    <t>Assessoria</t>
  </si>
  <si>
    <t>Publicacions</t>
  </si>
  <si>
    <t>Notaria</t>
  </si>
  <si>
    <t>Manipulació documents</t>
  </si>
  <si>
    <t>JOEU00030</t>
  </si>
  <si>
    <t>Servei de prevenció de riscos laborals</t>
  </si>
  <si>
    <t>Auditoria</t>
  </si>
  <si>
    <t>UNIVERSITAT DE VALÈNCIA</t>
  </si>
  <si>
    <t>PROVEÏDOR</t>
  </si>
  <si>
    <t>B.I.</t>
  </si>
  <si>
    <t>RELACIO CONTRACTES MENORS - 1er TRIMESTRE - 2019</t>
  </si>
  <si>
    <t>10DENCEHISPAHARD S.L.</t>
  </si>
  <si>
    <t>AB-AUCATEL INSPECCION Y CONTROL S.L.U.</t>
  </si>
  <si>
    <t>ALLIANZ, COMPAÑIA DE SEGUROS Y REASEGUROS S.A.</t>
  </si>
  <si>
    <t>AMADOR VIQUEIRA ALMUDENA 000199858C S.L.</t>
  </si>
  <si>
    <t>ASIDOVAL S.L.</t>
  </si>
  <si>
    <t>ATEMPS MENSAJERIA Y SERVICIOS S.L.</t>
  </si>
  <si>
    <t>AUTOBUSES DENIA S.L.</t>
  </si>
  <si>
    <t>AUTOCARES MURILLO S.L.</t>
  </si>
  <si>
    <t>AUTOPISTAS AUMAR S.A.</t>
  </si>
  <si>
    <t>BENILIMP S.L.</t>
  </si>
  <si>
    <t>BOIX BROKERS CONSULTORES CORREDURIA DE SEGUROS S.L.</t>
  </si>
  <si>
    <t>BROLLADOR D'AIGUA S.L.</t>
  </si>
  <si>
    <t>CAMPAMENTOS REUNIDOS S.L.</t>
  </si>
  <si>
    <t>CARMEN SAEZ HOSTELERIA Y SERVICIOS S.L.</t>
  </si>
  <si>
    <t>CASH DIDACTIC SCHOOL S.L.</t>
  </si>
  <si>
    <t>CESPEDES ELECTRONICA S.L.</t>
  </si>
  <si>
    <t>CLEMENTE PIANOS S.L.</t>
  </si>
  <si>
    <t>COMMUNIQUE TRADUCCION E INTERPRETACION S.L.</t>
  </si>
  <si>
    <t>CREAMOS SINERGIAS S.L.</t>
  </si>
  <si>
    <t>CRISTALERIA GANDIA S.L.</t>
  </si>
  <si>
    <t>DATO VARIABLE S.L.</t>
  </si>
  <si>
    <t>DISEÑO DE SOLUCIONES TECONOLOGICAS S.L.</t>
  </si>
  <si>
    <t>EBO GESTION DE FORMACION BONIFICADA S.L.</t>
  </si>
  <si>
    <t>EMPRESA MIXTA VALENCIANA DE AGUAS S.A.</t>
  </si>
  <si>
    <t>ENCUADERNACIONES M AGUILAR S.L.</t>
  </si>
  <si>
    <t>ENDLESS SYSTEMS S.L.U.</t>
  </si>
  <si>
    <t>ESPIRELIUS S.L.</t>
  </si>
  <si>
    <t>FEEDBACK CULTURAL S.L.</t>
  </si>
  <si>
    <t>FERROVIAL SERVICIOS S.A.</t>
  </si>
  <si>
    <t>GESIS DIGITAL S.L.</t>
  </si>
  <si>
    <t>GIL BARCELO S.L.U.</t>
  </si>
  <si>
    <t>HERTOCAR S.L.</t>
  </si>
  <si>
    <t>HOL MUSIC DRAL S.L.U.</t>
  </si>
  <si>
    <t>HORNO PASTELERIA GALDON S.L.</t>
  </si>
  <si>
    <t>IMAG IMPRESSIONS S.L.</t>
  </si>
  <si>
    <t>IMPRENTA ROMEU S.L.U.</t>
  </si>
  <si>
    <t>INFORMATICA ORDENATA S.L.</t>
  </si>
  <si>
    <t>INSERQUIM COSTABLANCA S.L.</t>
  </si>
  <si>
    <t>LA IMPRENTA COM GRAFICA S.L.</t>
  </si>
  <si>
    <t>LIBRERIA GALERIA ANTONIO MACHADO S.L.</t>
  </si>
  <si>
    <t>LOGINLE S.L.</t>
  </si>
  <si>
    <t>MARTINEZ OJEDA Y ASOCIADOS, ASESORES LEGALES, FINANCIEROS Y TRIBUTARIOS POR INTERMEDIACION S.L.</t>
  </si>
  <si>
    <t>MEDITERRANEO HOLIDAYS S.L.</t>
  </si>
  <si>
    <t>MERCADONA S.A.</t>
  </si>
  <si>
    <t>MOBILIZA CONSULTING S.L.</t>
  </si>
  <si>
    <t>MONGE Y BOCETA ASOCIADOS MUSICALES S.L.</t>
  </si>
  <si>
    <t>MUSEU FALLER DE GANDIA S.L.U.</t>
  </si>
  <si>
    <t>NUNSYS S.L.</t>
  </si>
  <si>
    <t>OFICINES MOBILIARI I MAMPARES S.L.</t>
  </si>
  <si>
    <t>OFIPRIX S.L.</t>
  </si>
  <si>
    <t>PC COMPONENTES Y MULTIMEDIA S.L.U.</t>
  </si>
  <si>
    <t>PERCUFEST PRODUCTIONS S.L.U.</t>
  </si>
  <si>
    <t>PHOTOTYPE S.L.</t>
  </si>
  <si>
    <t>PILES EDITORIAL DE MUSICA S.A.</t>
  </si>
  <si>
    <t>PRIMOTI S.L.</t>
  </si>
  <si>
    <t>PUNTO Y APARTE PRODUCCIONES S.L.</t>
  </si>
  <si>
    <t>QUIRON PREVENCION S.L.U.</t>
  </si>
  <si>
    <t>RADIO TAXI METROPOLITANO DE VALENCIA S.L.U.</t>
  </si>
  <si>
    <t>REPRESENTACIONES COGRAF S.L.</t>
  </si>
  <si>
    <t>RESTAURANTE ALEJANDRO DEL TORO S.L.U.</t>
  </si>
  <si>
    <t>RICOH ESPAÑA S.L.U.</t>
  </si>
  <si>
    <t>SANTIANDRES MONTAJE EXPOSITIVO S.L.</t>
  </si>
  <si>
    <t>SEGURINTER SISTEMAS DE SEGURIDAD S.L.</t>
  </si>
  <si>
    <t>SERVIFINCAS LASAFOR S.L.</t>
  </si>
  <si>
    <t>SGS ICS IBERICA S.A.</t>
  </si>
  <si>
    <t>SISTAC ILS S.L.</t>
  </si>
  <si>
    <t>SOCIEDAD ESTATAL DE CORREOS Y TELEGRAFOS S.A.</t>
  </si>
  <si>
    <t>SOLUCIONS BASIQUES PER ENTITATS I CIUTADANS S.L.</t>
  </si>
  <si>
    <t>UNIPRINT SERVICIOS GRAFICOS S.L.</t>
  </si>
  <si>
    <t>VALENCIANA DE COPIAS S.L.</t>
  </si>
  <si>
    <t>VALENCIANA DE COPIAS S.L</t>
  </si>
  <si>
    <t>VALENCIANA EMERGENCIAS MEDICAS S.L.</t>
  </si>
  <si>
    <t>VILLAROSCAR S.L.</t>
  </si>
  <si>
    <t>VIVA AQUA SERVICE SPAIN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</si>
</sst>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color rgb="FFC00000"/>
      <name val="Arial"/>
      <family val="2"/>
    </font>
    <font>
      <b/>
      <sz val="7"/>
      <color theme="0"/>
      <name val="Arial"/>
      <family val="2"/>
    </font>
    <font>
      <sz val="7"/>
      <color theme="1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5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0" borderId="0" xfId="0" applyFont="1"/>
    <xf numFmtId="0" fontId="7" fillId="2" borderId="1" xfId="0" applyFont="1" applyFill="1" applyBorder="1" applyAlignment="1">
      <alignment horizontal="center" vertical="center"/>
    </xf>
    <xf numFmtId="0" fontId="0" fillId="0" borderId="0" xfId="0" applyFont="1"/>
    <xf numFmtId="0" fontId="8" fillId="0" borderId="1" xfId="0" applyFont="1" applyFill="1" applyBorder="1"/>
    <xf numFmtId="49" fontId="8" fillId="0" borderId="1" xfId="0" applyNumberFormat="1" applyFont="1" applyFill="1" applyBorder="1" applyAlignment="1">
      <alignment horizontal="right"/>
    </xf>
    <xf numFmtId="44" fontId="8" fillId="0" borderId="1" xfId="1" applyFont="1" applyFill="1" applyBorder="1"/>
    <xf numFmtId="10" fontId="8" fillId="0" borderId="1" xfId="0" applyNumberFormat="1" applyFont="1" applyFill="1" applyBorder="1"/>
    <xf numFmtId="44" fontId="8" fillId="0" borderId="1" xfId="0" applyNumberFormat="1" applyFont="1" applyFill="1" applyBorder="1"/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2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4" fontId="8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/>
    <xf numFmtId="44" fontId="9" fillId="0" borderId="1" xfId="1" applyFont="1" applyFill="1" applyBorder="1"/>
    <xf numFmtId="10" fontId="9" fillId="0" borderId="1" xfId="0" applyNumberFormat="1" applyFont="1" applyFill="1" applyBorder="1"/>
    <xf numFmtId="44" fontId="9" fillId="0" borderId="1" xfId="0" applyNumberFormat="1" applyFont="1" applyFill="1" applyBorder="1"/>
    <xf numFmtId="0" fontId="9" fillId="0" borderId="1" xfId="0" applyNumberFormat="1" applyFont="1" applyFill="1" applyBorder="1" applyAlignment="1" applyProtection="1">
      <alignment horizontal="left"/>
      <protection locked="0"/>
    </xf>
    <xf numFmtId="0" fontId="9" fillId="0" borderId="1" xfId="0" applyFont="1" applyFill="1" applyBorder="1"/>
    <xf numFmtId="14" fontId="9" fillId="0" borderId="1" xfId="0" applyNumberFormat="1" applyFont="1" applyFill="1" applyBorder="1" applyAlignment="1">
      <alignment horizontal="right"/>
    </xf>
    <xf numFmtId="49" fontId="9" fillId="0" borderId="1" xfId="0" applyNumberFormat="1" applyFont="1" applyFill="1" applyBorder="1" applyAlignment="1">
      <alignment horizontal="right"/>
    </xf>
    <xf numFmtId="14" fontId="8" fillId="0" borderId="1" xfId="0" applyNumberFormat="1" applyFont="1" applyFill="1" applyBorder="1"/>
    <xf numFmtId="44" fontId="3" fillId="0" borderId="0" xfId="0" applyNumberFormat="1" applyFont="1"/>
    <xf numFmtId="0" fontId="6" fillId="0" borderId="0" xfId="0" applyFont="1" applyAlignment="1">
      <alignment horizontal="center"/>
    </xf>
    <xf numFmtId="0" fontId="8" fillId="0" borderId="1" xfId="0" applyFont="1" applyFill="1" applyBorder="1" applyAlignment="1">
      <alignment wrapText="1"/>
    </xf>
    <xf numFmtId="14" fontId="8" fillId="0" borderId="1" xfId="0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right" vertical="center"/>
    </xf>
    <xf numFmtId="44" fontId="8" fillId="0" borderId="1" xfId="1" applyFont="1" applyFill="1" applyBorder="1" applyAlignment="1">
      <alignment vertical="center"/>
    </xf>
    <xf numFmtId="10" fontId="8" fillId="0" borderId="1" xfId="0" applyNumberFormat="1" applyFont="1" applyFill="1" applyBorder="1" applyAlignment="1">
      <alignment vertical="center"/>
    </xf>
    <xf numFmtId="44" fontId="8" fillId="0" borderId="1" xfId="0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>
      <alignment vertical="center"/>
    </xf>
  </cellXfs>
  <cellStyles count="4">
    <cellStyle name="Euro" xfId="3"/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5"/>
  <sheetViews>
    <sheetView tabSelected="1" zoomScale="115" zoomScaleNormal="115" workbookViewId="0">
      <selection activeCell="A366" sqref="A366"/>
    </sheetView>
  </sheetViews>
  <sheetFormatPr baseColWidth="10" defaultRowHeight="12.75" x14ac:dyDescent="0.2"/>
  <cols>
    <col min="1" max="1" width="46.140625" style="3" customWidth="1"/>
    <col min="2" max="2" width="17" style="13" bestFit="1" customWidth="1"/>
    <col min="3" max="3" width="18.140625" style="3" bestFit="1" customWidth="1"/>
    <col min="4" max="5" width="11.42578125" style="3" customWidth="1"/>
    <col min="6" max="6" width="12.85546875" style="3" customWidth="1"/>
    <col min="7" max="7" width="14.140625" style="13" customWidth="1"/>
    <col min="8" max="8" width="38.140625" style="3" customWidth="1"/>
    <col min="9" max="16384" width="11.42578125" style="3"/>
  </cols>
  <sheetData>
    <row r="1" spans="1:8" x14ac:dyDescent="0.2">
      <c r="A1" s="1"/>
      <c r="B1" s="15"/>
      <c r="C1" s="2"/>
      <c r="D1" s="2"/>
      <c r="E1" s="2"/>
      <c r="F1" s="2"/>
    </row>
    <row r="2" spans="1:8" x14ac:dyDescent="0.2">
      <c r="A2" s="2"/>
      <c r="B2" s="15"/>
      <c r="C2" s="2"/>
      <c r="D2" s="2"/>
      <c r="E2" s="2"/>
      <c r="F2" s="2"/>
    </row>
    <row r="3" spans="1:8" ht="18" x14ac:dyDescent="0.25">
      <c r="A3" s="27" t="s">
        <v>507</v>
      </c>
      <c r="B3" s="27"/>
      <c r="C3" s="27"/>
      <c r="D3" s="27"/>
      <c r="E3" s="27"/>
      <c r="F3" s="27"/>
      <c r="G3" s="27"/>
      <c r="H3" s="27"/>
    </row>
    <row r="4" spans="1:8" ht="15" x14ac:dyDescent="0.25">
      <c r="A4" s="5"/>
      <c r="B4" s="14"/>
      <c r="C4" s="5"/>
      <c r="D4" s="5"/>
      <c r="E4" s="5"/>
      <c r="F4" s="5"/>
      <c r="G4" s="14"/>
      <c r="H4" s="5"/>
    </row>
    <row r="5" spans="1:8" x14ac:dyDescent="0.2">
      <c r="A5" s="4" t="s">
        <v>505</v>
      </c>
      <c r="B5" s="4" t="s">
        <v>59</v>
      </c>
      <c r="C5" s="4" t="s">
        <v>0</v>
      </c>
      <c r="D5" s="4" t="s">
        <v>506</v>
      </c>
      <c r="E5" s="4" t="s">
        <v>52</v>
      </c>
      <c r="F5" s="4" t="s">
        <v>1</v>
      </c>
      <c r="G5" s="4" t="s">
        <v>2</v>
      </c>
      <c r="H5" s="4" t="s">
        <v>53</v>
      </c>
    </row>
    <row r="6" spans="1:8" ht="15" customHeight="1" x14ac:dyDescent="0.2">
      <c r="A6" s="12" t="s">
        <v>508</v>
      </c>
      <c r="B6" s="16">
        <v>43510</v>
      </c>
      <c r="C6" s="7" t="s">
        <v>180</v>
      </c>
      <c r="D6" s="8">
        <v>19.899999999999999</v>
      </c>
      <c r="E6" s="9">
        <v>0.21</v>
      </c>
      <c r="F6" s="10">
        <v>24.078999999999997</v>
      </c>
      <c r="G6" s="17" t="s">
        <v>3</v>
      </c>
      <c r="H6" s="6" t="s">
        <v>472</v>
      </c>
    </row>
    <row r="7" spans="1:8" ht="15" customHeight="1" x14ac:dyDescent="0.2">
      <c r="A7" s="6" t="s">
        <v>508</v>
      </c>
      <c r="B7" s="16">
        <v>43516</v>
      </c>
      <c r="C7" s="7" t="s">
        <v>362</v>
      </c>
      <c r="D7" s="8">
        <v>9.9499999999999993</v>
      </c>
      <c r="E7" s="9">
        <v>0.21</v>
      </c>
      <c r="F7" s="10">
        <v>12.039499999999999</v>
      </c>
      <c r="G7" s="11" t="s">
        <v>473</v>
      </c>
      <c r="H7" s="6" t="s">
        <v>472</v>
      </c>
    </row>
    <row r="8" spans="1:8" ht="15" customHeight="1" x14ac:dyDescent="0.2">
      <c r="A8" s="11" t="s">
        <v>508</v>
      </c>
      <c r="B8" s="16">
        <v>43538</v>
      </c>
      <c r="C8" s="7" t="s">
        <v>317</v>
      </c>
      <c r="D8" s="8">
        <v>14.15</v>
      </c>
      <c r="E8" s="9">
        <v>0.21</v>
      </c>
      <c r="F8" s="10">
        <v>17.121500000000001</v>
      </c>
      <c r="G8" s="11" t="s">
        <v>51</v>
      </c>
      <c r="H8" s="6" t="s">
        <v>472</v>
      </c>
    </row>
    <row r="9" spans="1:8" ht="15" customHeight="1" x14ac:dyDescent="0.2">
      <c r="A9" s="6" t="s">
        <v>165</v>
      </c>
      <c r="B9" s="16">
        <v>43511</v>
      </c>
      <c r="C9" s="7" t="s">
        <v>166</v>
      </c>
      <c r="D9" s="8">
        <v>30.29</v>
      </c>
      <c r="E9" s="9">
        <v>0.21</v>
      </c>
      <c r="F9" s="10">
        <v>36.6509</v>
      </c>
      <c r="G9" s="11" t="s">
        <v>18</v>
      </c>
      <c r="H9" s="6" t="s">
        <v>38</v>
      </c>
    </row>
    <row r="10" spans="1:8" ht="15" customHeight="1" x14ac:dyDescent="0.2">
      <c r="A10" s="6" t="s">
        <v>509</v>
      </c>
      <c r="B10" s="16">
        <v>43539</v>
      </c>
      <c r="C10" s="7" t="s">
        <v>380</v>
      </c>
      <c r="D10" s="8">
        <v>150</v>
      </c>
      <c r="E10" s="9">
        <v>0.21</v>
      </c>
      <c r="F10" s="10">
        <v>181.5</v>
      </c>
      <c r="G10" s="17" t="s">
        <v>3</v>
      </c>
      <c r="H10" s="6" t="s">
        <v>4</v>
      </c>
    </row>
    <row r="11" spans="1:8" ht="15" customHeight="1" x14ac:dyDescent="0.2">
      <c r="A11" s="6" t="s">
        <v>327</v>
      </c>
      <c r="B11" s="16">
        <v>43531</v>
      </c>
      <c r="C11" s="7" t="s">
        <v>329</v>
      </c>
      <c r="D11" s="8">
        <v>224</v>
      </c>
      <c r="E11" s="9">
        <v>0.21</v>
      </c>
      <c r="F11" s="10">
        <v>271.04000000000002</v>
      </c>
      <c r="G11" s="11" t="s">
        <v>474</v>
      </c>
      <c r="H11" s="6" t="s">
        <v>467</v>
      </c>
    </row>
    <row r="12" spans="1:8" ht="15" customHeight="1" x14ac:dyDescent="0.2">
      <c r="A12" s="6" t="s">
        <v>327</v>
      </c>
      <c r="B12" s="16">
        <v>43532</v>
      </c>
      <c r="C12" s="7" t="s">
        <v>328</v>
      </c>
      <c r="D12" s="8">
        <v>249.6</v>
      </c>
      <c r="E12" s="9">
        <v>0.21</v>
      </c>
      <c r="F12" s="10">
        <v>302.01599999999996</v>
      </c>
      <c r="G12" s="11" t="s">
        <v>474</v>
      </c>
      <c r="H12" s="6" t="s">
        <v>467</v>
      </c>
    </row>
    <row r="13" spans="1:8" ht="15" customHeight="1" x14ac:dyDescent="0.2">
      <c r="A13" s="6" t="s">
        <v>423</v>
      </c>
      <c r="B13" s="16">
        <v>43473</v>
      </c>
      <c r="C13" s="7" t="s">
        <v>424</v>
      </c>
      <c r="D13" s="8">
        <v>7.75</v>
      </c>
      <c r="E13" s="9">
        <v>0</v>
      </c>
      <c r="F13" s="10">
        <v>7.75</v>
      </c>
      <c r="G13" s="11" t="s">
        <v>37</v>
      </c>
      <c r="H13" s="6" t="s">
        <v>475</v>
      </c>
    </row>
    <row r="14" spans="1:8" ht="15" customHeight="1" x14ac:dyDescent="0.2">
      <c r="A14" s="6" t="s">
        <v>394</v>
      </c>
      <c r="B14" s="16">
        <v>43480</v>
      </c>
      <c r="C14" s="7" t="s">
        <v>395</v>
      </c>
      <c r="D14" s="8">
        <v>1187</v>
      </c>
      <c r="E14" s="9">
        <v>0.21</v>
      </c>
      <c r="F14" s="10">
        <v>1436.27</v>
      </c>
      <c r="G14" s="17" t="s">
        <v>3</v>
      </c>
      <c r="H14" s="6" t="s">
        <v>468</v>
      </c>
    </row>
    <row r="15" spans="1:8" ht="15" customHeight="1" x14ac:dyDescent="0.2">
      <c r="A15" s="6" t="s">
        <v>510</v>
      </c>
      <c r="B15" s="16">
        <v>43497</v>
      </c>
      <c r="C15" s="7" t="s">
        <v>203</v>
      </c>
      <c r="D15" s="8">
        <v>74.319999999999993</v>
      </c>
      <c r="E15" s="9">
        <v>0</v>
      </c>
      <c r="F15" s="10">
        <v>74.319999999999993</v>
      </c>
      <c r="G15" s="11" t="s">
        <v>37</v>
      </c>
      <c r="H15" s="6" t="s">
        <v>6</v>
      </c>
    </row>
    <row r="16" spans="1:8" ht="15" customHeight="1" x14ac:dyDescent="0.2">
      <c r="A16" s="6" t="s">
        <v>511</v>
      </c>
      <c r="B16" s="16">
        <v>43491</v>
      </c>
      <c r="C16" s="7" t="s">
        <v>73</v>
      </c>
      <c r="D16" s="8">
        <v>122.88</v>
      </c>
      <c r="E16" s="9">
        <v>0.04</v>
      </c>
      <c r="F16" s="10">
        <v>127.79519999999999</v>
      </c>
      <c r="G16" s="11" t="s">
        <v>22</v>
      </c>
      <c r="H16" s="6" t="s">
        <v>24</v>
      </c>
    </row>
    <row r="17" spans="1:8" ht="15" customHeight="1" x14ac:dyDescent="0.2">
      <c r="A17" s="6" t="s">
        <v>125</v>
      </c>
      <c r="B17" s="16">
        <v>43490</v>
      </c>
      <c r="C17" s="7" t="s">
        <v>382</v>
      </c>
      <c r="D17" s="18">
        <v>5188</v>
      </c>
      <c r="E17" s="19">
        <v>0.21</v>
      </c>
      <c r="F17" s="20">
        <v>6277.48</v>
      </c>
      <c r="G17" s="21" t="s">
        <v>18</v>
      </c>
      <c r="H17" s="6" t="s">
        <v>476</v>
      </c>
    </row>
    <row r="18" spans="1:8" ht="15" customHeight="1" x14ac:dyDescent="0.2">
      <c r="A18" s="6" t="s">
        <v>125</v>
      </c>
      <c r="B18" s="16">
        <v>43490</v>
      </c>
      <c r="C18" s="7" t="s">
        <v>382</v>
      </c>
      <c r="D18" s="18">
        <v>983.5</v>
      </c>
      <c r="E18" s="19">
        <v>0</v>
      </c>
      <c r="F18" s="20">
        <v>983.5</v>
      </c>
      <c r="G18" s="21" t="s">
        <v>18</v>
      </c>
      <c r="H18" s="22" t="s">
        <v>6</v>
      </c>
    </row>
    <row r="19" spans="1:8" ht="15" customHeight="1" x14ac:dyDescent="0.2">
      <c r="A19" s="6" t="s">
        <v>125</v>
      </c>
      <c r="B19" s="16">
        <v>43490</v>
      </c>
      <c r="C19" s="7" t="s">
        <v>444</v>
      </c>
      <c r="D19" s="8">
        <v>1979.7</v>
      </c>
      <c r="E19" s="9">
        <v>0.21</v>
      </c>
      <c r="F19" s="10">
        <v>2395.4369999999999</v>
      </c>
      <c r="G19" s="11" t="s">
        <v>18</v>
      </c>
      <c r="H19" s="6" t="s">
        <v>476</v>
      </c>
    </row>
    <row r="20" spans="1:8" ht="15" customHeight="1" x14ac:dyDescent="0.2">
      <c r="A20" s="6" t="s">
        <v>125</v>
      </c>
      <c r="B20" s="16">
        <v>43501</v>
      </c>
      <c r="C20" s="7" t="s">
        <v>126</v>
      </c>
      <c r="D20" s="8">
        <v>1208.7</v>
      </c>
      <c r="E20" s="9">
        <v>0.21</v>
      </c>
      <c r="F20" s="10">
        <v>1462.527</v>
      </c>
      <c r="G20" s="11" t="s">
        <v>18</v>
      </c>
      <c r="H20" s="6" t="s">
        <v>476</v>
      </c>
    </row>
    <row r="21" spans="1:8" ht="15" customHeight="1" x14ac:dyDescent="0.2">
      <c r="A21" s="6" t="s">
        <v>312</v>
      </c>
      <c r="B21" s="16">
        <v>43552</v>
      </c>
      <c r="C21" s="7" t="s">
        <v>313</v>
      </c>
      <c r="D21" s="8">
        <v>22.56</v>
      </c>
      <c r="E21" s="9">
        <v>0.21</v>
      </c>
      <c r="F21" s="10">
        <v>27.297599999999999</v>
      </c>
      <c r="G21" s="11" t="s">
        <v>477</v>
      </c>
      <c r="H21" s="6" t="s">
        <v>25</v>
      </c>
    </row>
    <row r="22" spans="1:8" ht="15" customHeight="1" x14ac:dyDescent="0.2">
      <c r="A22" s="6" t="s">
        <v>457</v>
      </c>
      <c r="B22" s="16">
        <v>43514</v>
      </c>
      <c r="C22" s="7" t="s">
        <v>458</v>
      </c>
      <c r="D22" s="8">
        <v>600</v>
      </c>
      <c r="E22" s="9">
        <v>0.1</v>
      </c>
      <c r="F22" s="10">
        <v>660</v>
      </c>
      <c r="G22" s="11" t="s">
        <v>5</v>
      </c>
      <c r="H22" s="6" t="s">
        <v>478</v>
      </c>
    </row>
    <row r="23" spans="1:8" ht="15" customHeight="1" x14ac:dyDescent="0.2">
      <c r="A23" s="11" t="s">
        <v>373</v>
      </c>
      <c r="B23" s="16">
        <v>43546</v>
      </c>
      <c r="C23" s="7" t="s">
        <v>374</v>
      </c>
      <c r="D23" s="8">
        <v>81.819999999999993</v>
      </c>
      <c r="E23" s="9">
        <v>0.21</v>
      </c>
      <c r="F23" s="10">
        <v>99.002199999999988</v>
      </c>
      <c r="G23" s="17" t="s">
        <v>3</v>
      </c>
      <c r="H23" s="6" t="s">
        <v>19</v>
      </c>
    </row>
    <row r="24" spans="1:8" ht="15" customHeight="1" x14ac:dyDescent="0.2">
      <c r="A24" s="6" t="s">
        <v>512</v>
      </c>
      <c r="B24" s="16">
        <v>43525</v>
      </c>
      <c r="C24" s="7" t="s">
        <v>218</v>
      </c>
      <c r="D24" s="8">
        <v>123.25</v>
      </c>
      <c r="E24" s="9">
        <v>0.1</v>
      </c>
      <c r="F24" s="10">
        <v>135.57499999999999</v>
      </c>
      <c r="G24" s="11" t="s">
        <v>474</v>
      </c>
      <c r="H24" s="6" t="s">
        <v>479</v>
      </c>
    </row>
    <row r="25" spans="1:8" ht="15" customHeight="1" x14ac:dyDescent="0.2">
      <c r="A25" s="6" t="s">
        <v>66</v>
      </c>
      <c r="B25" s="16">
        <v>43467</v>
      </c>
      <c r="C25" s="7" t="s">
        <v>67</v>
      </c>
      <c r="D25" s="8">
        <v>3000</v>
      </c>
      <c r="E25" s="9">
        <v>0</v>
      </c>
      <c r="F25" s="10">
        <v>3000</v>
      </c>
      <c r="G25" s="17" t="s">
        <v>3</v>
      </c>
      <c r="H25" s="6" t="s">
        <v>9</v>
      </c>
    </row>
    <row r="26" spans="1:8" ht="15" customHeight="1" x14ac:dyDescent="0.2">
      <c r="A26" s="6" t="s">
        <v>434</v>
      </c>
      <c r="B26" s="16">
        <v>43516</v>
      </c>
      <c r="C26" s="7" t="s">
        <v>435</v>
      </c>
      <c r="D26" s="8">
        <v>2500</v>
      </c>
      <c r="E26" s="9">
        <v>0</v>
      </c>
      <c r="F26" s="10">
        <v>2500</v>
      </c>
      <c r="G26" s="11" t="s">
        <v>18</v>
      </c>
      <c r="H26" s="6" t="s">
        <v>19</v>
      </c>
    </row>
    <row r="27" spans="1:8" ht="15" customHeight="1" x14ac:dyDescent="0.2">
      <c r="A27" s="6" t="s">
        <v>47</v>
      </c>
      <c r="B27" s="16">
        <v>43523</v>
      </c>
      <c r="C27" s="7" t="s">
        <v>204</v>
      </c>
      <c r="D27" s="8">
        <v>2500</v>
      </c>
      <c r="E27" s="9">
        <v>0</v>
      </c>
      <c r="F27" s="10">
        <v>2500</v>
      </c>
      <c r="G27" s="11" t="s">
        <v>5</v>
      </c>
      <c r="H27" s="6" t="s">
        <v>478</v>
      </c>
    </row>
    <row r="28" spans="1:8" ht="15" customHeight="1" x14ac:dyDescent="0.2">
      <c r="A28" s="6" t="s">
        <v>350</v>
      </c>
      <c r="B28" s="16">
        <v>43524</v>
      </c>
      <c r="C28" s="7" t="s">
        <v>351</v>
      </c>
      <c r="D28" s="8">
        <f>200+42+32.67</f>
        <v>274.67</v>
      </c>
      <c r="E28" s="9">
        <v>0</v>
      </c>
      <c r="F28" s="10">
        <f>200+42+32.67</f>
        <v>274.67</v>
      </c>
      <c r="G28" s="11" t="s">
        <v>473</v>
      </c>
      <c r="H28" s="6" t="s">
        <v>480</v>
      </c>
    </row>
    <row r="29" spans="1:8" ht="15" customHeight="1" x14ac:dyDescent="0.2">
      <c r="A29" s="6" t="s">
        <v>513</v>
      </c>
      <c r="B29" s="16">
        <v>43515</v>
      </c>
      <c r="C29" s="7" t="s">
        <v>269</v>
      </c>
      <c r="D29" s="8">
        <v>76.02</v>
      </c>
      <c r="E29" s="9">
        <v>0.21</v>
      </c>
      <c r="F29" s="10">
        <v>91.984199999999987</v>
      </c>
      <c r="G29" s="11" t="s">
        <v>477</v>
      </c>
      <c r="H29" s="6" t="s">
        <v>481</v>
      </c>
    </row>
    <row r="30" spans="1:8" ht="15" customHeight="1" x14ac:dyDescent="0.2">
      <c r="A30" s="6" t="s">
        <v>513</v>
      </c>
      <c r="B30" s="16">
        <v>43528</v>
      </c>
      <c r="C30" s="7" t="s">
        <v>332</v>
      </c>
      <c r="D30" s="8">
        <f>39.75+6.78</f>
        <v>46.53</v>
      </c>
      <c r="E30" s="9">
        <v>0.21</v>
      </c>
      <c r="F30" s="10">
        <f>48.1+8.2</f>
        <v>56.3</v>
      </c>
      <c r="G30" s="11" t="s">
        <v>477</v>
      </c>
      <c r="H30" s="6" t="s">
        <v>481</v>
      </c>
    </row>
    <row r="31" spans="1:8" ht="15" customHeight="1" x14ac:dyDescent="0.2">
      <c r="A31" s="6" t="s">
        <v>513</v>
      </c>
      <c r="B31" s="16">
        <v>43530</v>
      </c>
      <c r="C31" s="7" t="s">
        <v>333</v>
      </c>
      <c r="D31" s="8">
        <v>33.380000000000003</v>
      </c>
      <c r="E31" s="9">
        <v>0.21</v>
      </c>
      <c r="F31" s="10">
        <v>40.389800000000001</v>
      </c>
      <c r="G31" s="11" t="s">
        <v>477</v>
      </c>
      <c r="H31" s="6" t="s">
        <v>481</v>
      </c>
    </row>
    <row r="32" spans="1:8" ht="15" customHeight="1" x14ac:dyDescent="0.2">
      <c r="A32" s="6" t="s">
        <v>514</v>
      </c>
      <c r="B32" s="16">
        <v>43472</v>
      </c>
      <c r="C32" s="7" t="s">
        <v>80</v>
      </c>
      <c r="D32" s="8">
        <v>368.18</v>
      </c>
      <c r="E32" s="9">
        <v>0.1</v>
      </c>
      <c r="F32" s="10">
        <v>404.99799999999999</v>
      </c>
      <c r="G32" s="11" t="s">
        <v>473</v>
      </c>
      <c r="H32" s="6" t="s">
        <v>475</v>
      </c>
    </row>
    <row r="33" spans="1:8" ht="15" customHeight="1" x14ac:dyDescent="0.2">
      <c r="A33" s="6" t="s">
        <v>514</v>
      </c>
      <c r="B33" s="16">
        <v>43472</v>
      </c>
      <c r="C33" s="7" t="s">
        <v>81</v>
      </c>
      <c r="D33" s="8">
        <v>272.73</v>
      </c>
      <c r="E33" s="9">
        <v>0.1</v>
      </c>
      <c r="F33" s="10">
        <v>300.00300000000004</v>
      </c>
      <c r="G33" s="11" t="s">
        <v>473</v>
      </c>
      <c r="H33" s="6" t="s">
        <v>475</v>
      </c>
    </row>
    <row r="34" spans="1:8" ht="15" customHeight="1" x14ac:dyDescent="0.2">
      <c r="A34" s="6" t="s">
        <v>514</v>
      </c>
      <c r="B34" s="16">
        <v>43480</v>
      </c>
      <c r="C34" s="7" t="s">
        <v>195</v>
      </c>
      <c r="D34" s="8">
        <v>327.27</v>
      </c>
      <c r="E34" s="9">
        <v>0.1</v>
      </c>
      <c r="F34" s="10">
        <v>359.99699999999996</v>
      </c>
      <c r="G34" s="11" t="s">
        <v>473</v>
      </c>
      <c r="H34" s="6" t="s">
        <v>475</v>
      </c>
    </row>
    <row r="35" spans="1:8" ht="15" customHeight="1" x14ac:dyDescent="0.2">
      <c r="A35" s="6" t="s">
        <v>514</v>
      </c>
      <c r="B35" s="16">
        <v>43480</v>
      </c>
      <c r="C35" s="7" t="s">
        <v>196</v>
      </c>
      <c r="D35" s="8">
        <f>386.36+50</f>
        <v>436.36</v>
      </c>
      <c r="E35" s="9">
        <v>0.1</v>
      </c>
      <c r="F35" s="10">
        <f>425+55</f>
        <v>480</v>
      </c>
      <c r="G35" s="11" t="s">
        <v>473</v>
      </c>
      <c r="H35" s="6" t="s">
        <v>475</v>
      </c>
    </row>
    <row r="36" spans="1:8" ht="15" customHeight="1" x14ac:dyDescent="0.2">
      <c r="A36" s="6" t="s">
        <v>514</v>
      </c>
      <c r="B36" s="16">
        <v>43481</v>
      </c>
      <c r="C36" s="7" t="s">
        <v>248</v>
      </c>
      <c r="D36" s="8">
        <v>336.36</v>
      </c>
      <c r="E36" s="9">
        <v>0.1</v>
      </c>
      <c r="F36" s="10">
        <v>369.99600000000004</v>
      </c>
      <c r="G36" s="11" t="s">
        <v>473</v>
      </c>
      <c r="H36" s="6" t="s">
        <v>475</v>
      </c>
    </row>
    <row r="37" spans="1:8" ht="15" customHeight="1" x14ac:dyDescent="0.2">
      <c r="A37" s="6" t="s">
        <v>514</v>
      </c>
      <c r="B37" s="16">
        <v>43481</v>
      </c>
      <c r="C37" s="7" t="s">
        <v>249</v>
      </c>
      <c r="D37" s="8">
        <v>386.36</v>
      </c>
      <c r="E37" s="9">
        <v>0.1</v>
      </c>
      <c r="F37" s="10">
        <v>424.99600000000004</v>
      </c>
      <c r="G37" s="11" t="s">
        <v>473</v>
      </c>
      <c r="H37" s="6" t="s">
        <v>475</v>
      </c>
    </row>
    <row r="38" spans="1:8" ht="15" customHeight="1" x14ac:dyDescent="0.2">
      <c r="A38" s="6" t="s">
        <v>514</v>
      </c>
      <c r="B38" s="16">
        <v>43481</v>
      </c>
      <c r="C38" s="7" t="s">
        <v>349</v>
      </c>
      <c r="D38" s="8">
        <f>359.09+272.73</f>
        <v>631.81999999999994</v>
      </c>
      <c r="E38" s="9">
        <v>0.1</v>
      </c>
      <c r="F38" s="10">
        <f>395+300</f>
        <v>695</v>
      </c>
      <c r="G38" s="11" t="s">
        <v>473</v>
      </c>
      <c r="H38" s="6" t="s">
        <v>475</v>
      </c>
    </row>
    <row r="39" spans="1:8" ht="15" customHeight="1" x14ac:dyDescent="0.2">
      <c r="A39" s="6" t="s">
        <v>514</v>
      </c>
      <c r="B39" s="16">
        <v>43481</v>
      </c>
      <c r="C39" s="7" t="s">
        <v>389</v>
      </c>
      <c r="D39" s="8">
        <v>509.09</v>
      </c>
      <c r="E39" s="9">
        <v>0.1</v>
      </c>
      <c r="F39" s="10">
        <v>559.99900000000002</v>
      </c>
      <c r="G39" s="11" t="s">
        <v>473</v>
      </c>
      <c r="H39" s="6" t="s">
        <v>475</v>
      </c>
    </row>
    <row r="40" spans="1:8" ht="15" customHeight="1" x14ac:dyDescent="0.2">
      <c r="A40" s="6" t="s">
        <v>514</v>
      </c>
      <c r="B40" s="16">
        <v>43481</v>
      </c>
      <c r="C40" s="7" t="s">
        <v>401</v>
      </c>
      <c r="D40" s="8">
        <v>436.36</v>
      </c>
      <c r="E40" s="9">
        <v>0.1</v>
      </c>
      <c r="F40" s="10">
        <v>479.99600000000004</v>
      </c>
      <c r="G40" s="11" t="s">
        <v>473</v>
      </c>
      <c r="H40" s="6" t="s">
        <v>475</v>
      </c>
    </row>
    <row r="41" spans="1:8" x14ac:dyDescent="0.2">
      <c r="A41" s="6" t="s">
        <v>514</v>
      </c>
      <c r="B41" s="16">
        <v>43481</v>
      </c>
      <c r="C41" s="7" t="s">
        <v>426</v>
      </c>
      <c r="D41" s="8">
        <v>245.45</v>
      </c>
      <c r="E41" s="9">
        <v>0.1</v>
      </c>
      <c r="F41" s="10">
        <v>269.995</v>
      </c>
      <c r="G41" s="11" t="s">
        <v>473</v>
      </c>
      <c r="H41" s="6" t="s">
        <v>475</v>
      </c>
    </row>
    <row r="42" spans="1:8" x14ac:dyDescent="0.2">
      <c r="A42" s="6" t="s">
        <v>515</v>
      </c>
      <c r="B42" s="16">
        <v>43550</v>
      </c>
      <c r="C42" s="7" t="s">
        <v>384</v>
      </c>
      <c r="D42" s="8">
        <v>1490</v>
      </c>
      <c r="E42" s="9">
        <v>0.1</v>
      </c>
      <c r="F42" s="10">
        <v>1639</v>
      </c>
      <c r="G42" s="11" t="s">
        <v>5</v>
      </c>
      <c r="H42" s="6" t="s">
        <v>475</v>
      </c>
    </row>
    <row r="43" spans="1:8" ht="15" customHeight="1" x14ac:dyDescent="0.2">
      <c r="A43" s="6" t="s">
        <v>516</v>
      </c>
      <c r="B43" s="16">
        <v>43476</v>
      </c>
      <c r="C43" s="7" t="s">
        <v>145</v>
      </c>
      <c r="D43" s="8">
        <v>8.76</v>
      </c>
      <c r="E43" s="9">
        <v>0.21</v>
      </c>
      <c r="F43" s="10">
        <v>10.599599999999999</v>
      </c>
      <c r="G43" s="17" t="s">
        <v>3</v>
      </c>
      <c r="H43" s="6" t="s">
        <v>475</v>
      </c>
    </row>
    <row r="44" spans="1:8" ht="15" customHeight="1" x14ac:dyDescent="0.2">
      <c r="A44" s="6" t="s">
        <v>516</v>
      </c>
      <c r="B44" s="16">
        <v>43509</v>
      </c>
      <c r="C44" s="7" t="s">
        <v>258</v>
      </c>
      <c r="D44" s="8">
        <v>8.76</v>
      </c>
      <c r="E44" s="9">
        <v>0.21</v>
      </c>
      <c r="F44" s="10">
        <v>10.599599999999999</v>
      </c>
      <c r="G44" s="17" t="s">
        <v>3</v>
      </c>
      <c r="H44" s="6" t="s">
        <v>475</v>
      </c>
    </row>
    <row r="45" spans="1:8" ht="15" customHeight="1" x14ac:dyDescent="0.2">
      <c r="A45" s="6" t="s">
        <v>516</v>
      </c>
      <c r="B45" s="16">
        <v>43531</v>
      </c>
      <c r="C45" s="7" t="s">
        <v>370</v>
      </c>
      <c r="D45" s="8">
        <v>8.76</v>
      </c>
      <c r="E45" s="9">
        <v>0.21</v>
      </c>
      <c r="F45" s="10">
        <v>10.599599999999999</v>
      </c>
      <c r="G45" s="17" t="s">
        <v>3</v>
      </c>
      <c r="H45" s="6" t="s">
        <v>475</v>
      </c>
    </row>
    <row r="46" spans="1:8" ht="15" customHeight="1" x14ac:dyDescent="0.2">
      <c r="A46" s="22" t="s">
        <v>418</v>
      </c>
      <c r="B46" s="23">
        <v>43514</v>
      </c>
      <c r="C46" s="24" t="s">
        <v>419</v>
      </c>
      <c r="D46" s="18">
        <v>2528</v>
      </c>
      <c r="E46" s="19">
        <v>0.21</v>
      </c>
      <c r="F46" s="20">
        <v>3058.88</v>
      </c>
      <c r="G46" s="21" t="s">
        <v>37</v>
      </c>
      <c r="H46" s="22" t="s">
        <v>482</v>
      </c>
    </row>
    <row r="47" spans="1:8" ht="15" customHeight="1" x14ac:dyDescent="0.2">
      <c r="A47" s="6" t="s">
        <v>397</v>
      </c>
      <c r="B47" s="16">
        <v>43517</v>
      </c>
      <c r="C47" s="7" t="s">
        <v>398</v>
      </c>
      <c r="D47" s="8">
        <v>95.28</v>
      </c>
      <c r="E47" s="9">
        <v>0.21</v>
      </c>
      <c r="F47" s="10">
        <v>115.28880000000001</v>
      </c>
      <c r="G47" s="11" t="s">
        <v>473</v>
      </c>
      <c r="H47" s="6" t="s">
        <v>483</v>
      </c>
    </row>
    <row r="48" spans="1:8" ht="15" customHeight="1" x14ac:dyDescent="0.2">
      <c r="A48" s="6" t="s">
        <v>397</v>
      </c>
      <c r="B48" s="16">
        <v>43525</v>
      </c>
      <c r="C48" s="7" t="s">
        <v>399</v>
      </c>
      <c r="D48" s="8">
        <v>47.64</v>
      </c>
      <c r="E48" s="9">
        <v>0.21</v>
      </c>
      <c r="F48" s="10">
        <v>57.644400000000005</v>
      </c>
      <c r="G48" s="11" t="s">
        <v>473</v>
      </c>
      <c r="H48" s="6" t="s">
        <v>483</v>
      </c>
    </row>
    <row r="49" spans="1:8" ht="15" customHeight="1" x14ac:dyDescent="0.2">
      <c r="A49" s="6" t="s">
        <v>517</v>
      </c>
      <c r="B49" s="16">
        <v>43529</v>
      </c>
      <c r="C49" s="7" t="s">
        <v>322</v>
      </c>
      <c r="D49" s="8">
        <v>50.54</v>
      </c>
      <c r="E49" s="9">
        <v>0.21</v>
      </c>
      <c r="F49" s="10">
        <v>61.153399999999998</v>
      </c>
      <c r="G49" s="11" t="s">
        <v>5</v>
      </c>
      <c r="H49" s="6" t="s">
        <v>476</v>
      </c>
    </row>
    <row r="50" spans="1:8" ht="15" customHeight="1" x14ac:dyDescent="0.2">
      <c r="A50" s="6" t="s">
        <v>517</v>
      </c>
      <c r="B50" s="16">
        <v>43553</v>
      </c>
      <c r="C50" s="7" t="s">
        <v>396</v>
      </c>
      <c r="D50" s="8">
        <v>763.15</v>
      </c>
      <c r="E50" s="9">
        <v>0.21</v>
      </c>
      <c r="F50" s="10">
        <v>923.41149999999993</v>
      </c>
      <c r="G50" s="11" t="s">
        <v>37</v>
      </c>
      <c r="H50" s="6" t="s">
        <v>476</v>
      </c>
    </row>
    <row r="51" spans="1:8" ht="15" customHeight="1" x14ac:dyDescent="0.2">
      <c r="A51" s="6" t="s">
        <v>518</v>
      </c>
      <c r="B51" s="16">
        <v>43489</v>
      </c>
      <c r="C51" s="7" t="s">
        <v>77</v>
      </c>
      <c r="D51" s="8">
        <f>530.1+48.19</f>
        <v>578.29</v>
      </c>
      <c r="E51" s="9">
        <v>0</v>
      </c>
      <c r="F51" s="10">
        <f>530.1+48.19</f>
        <v>578.29</v>
      </c>
      <c r="G51" s="11" t="s">
        <v>5</v>
      </c>
      <c r="H51" s="6" t="s">
        <v>463</v>
      </c>
    </row>
    <row r="52" spans="1:8" ht="15" customHeight="1" x14ac:dyDescent="0.2">
      <c r="A52" s="6" t="s">
        <v>518</v>
      </c>
      <c r="B52" s="16">
        <v>43521</v>
      </c>
      <c r="C52" s="7" t="s">
        <v>206</v>
      </c>
      <c r="D52" s="8">
        <f>126.65+13.07</f>
        <v>139.72</v>
      </c>
      <c r="E52" s="9">
        <v>0</v>
      </c>
      <c r="F52" s="10">
        <f>126.65+13.07</f>
        <v>139.72</v>
      </c>
      <c r="G52" s="11" t="s">
        <v>5</v>
      </c>
      <c r="H52" s="6" t="s">
        <v>463</v>
      </c>
    </row>
    <row r="53" spans="1:8" ht="15" customHeight="1" x14ac:dyDescent="0.2">
      <c r="A53" s="6" t="s">
        <v>518</v>
      </c>
      <c r="B53" s="16">
        <v>43535</v>
      </c>
      <c r="C53" s="7" t="s">
        <v>257</v>
      </c>
      <c r="D53" s="8">
        <f>77.28+18.02</f>
        <v>95.3</v>
      </c>
      <c r="E53" s="9">
        <v>0</v>
      </c>
      <c r="F53" s="10">
        <f>77.28+18.02</f>
        <v>95.3</v>
      </c>
      <c r="G53" s="11" t="s">
        <v>5</v>
      </c>
      <c r="H53" s="6" t="s">
        <v>463</v>
      </c>
    </row>
    <row r="54" spans="1:8" ht="15" customHeight="1" x14ac:dyDescent="0.2">
      <c r="A54" s="6" t="s">
        <v>519</v>
      </c>
      <c r="B54" s="16">
        <v>43501</v>
      </c>
      <c r="C54" s="7" t="s">
        <v>239</v>
      </c>
      <c r="D54" s="8">
        <v>49.04</v>
      </c>
      <c r="E54" s="9">
        <v>0.1</v>
      </c>
      <c r="F54" s="10">
        <v>53.944000000000003</v>
      </c>
      <c r="G54" s="11" t="s">
        <v>469</v>
      </c>
      <c r="H54" s="6" t="s">
        <v>8</v>
      </c>
    </row>
    <row r="55" spans="1:8" ht="15" customHeight="1" x14ac:dyDescent="0.2">
      <c r="A55" s="6" t="s">
        <v>519</v>
      </c>
      <c r="B55" s="16">
        <v>43553</v>
      </c>
      <c r="C55" s="7" t="s">
        <v>342</v>
      </c>
      <c r="D55" s="8">
        <v>32.04</v>
      </c>
      <c r="E55" s="9">
        <v>0.1</v>
      </c>
      <c r="F55" s="10">
        <v>35.244</v>
      </c>
      <c r="G55" s="11" t="s">
        <v>469</v>
      </c>
      <c r="H55" s="6" t="s">
        <v>8</v>
      </c>
    </row>
    <row r="56" spans="1:8" ht="15" customHeight="1" x14ac:dyDescent="0.2">
      <c r="A56" s="6" t="s">
        <v>150</v>
      </c>
      <c r="B56" s="16">
        <v>43509</v>
      </c>
      <c r="C56" s="7" t="s">
        <v>151</v>
      </c>
      <c r="D56" s="8">
        <f>250+871.17</f>
        <v>1121.17</v>
      </c>
      <c r="E56" s="9">
        <v>0</v>
      </c>
      <c r="F56" s="10">
        <f>250+871.17</f>
        <v>1121.17</v>
      </c>
      <c r="G56" s="11" t="s">
        <v>51</v>
      </c>
      <c r="H56" s="6" t="s">
        <v>484</v>
      </c>
    </row>
    <row r="57" spans="1:8" ht="15" customHeight="1" x14ac:dyDescent="0.2">
      <c r="A57" s="6" t="s">
        <v>520</v>
      </c>
      <c r="B57" s="16">
        <v>43475</v>
      </c>
      <c r="C57" s="7" t="s">
        <v>256</v>
      </c>
      <c r="D57" s="8">
        <v>2250</v>
      </c>
      <c r="E57" s="9">
        <v>0</v>
      </c>
      <c r="F57" s="10">
        <v>2250</v>
      </c>
      <c r="G57" s="11" t="s">
        <v>44</v>
      </c>
      <c r="H57" s="6" t="s">
        <v>485</v>
      </c>
    </row>
    <row r="58" spans="1:8" ht="15" customHeight="1" x14ac:dyDescent="0.2">
      <c r="A58" s="6" t="s">
        <v>520</v>
      </c>
      <c r="B58" s="16">
        <v>43475</v>
      </c>
      <c r="C58" s="7" t="s">
        <v>454</v>
      </c>
      <c r="D58" s="8">
        <f>3881.25+1218.75</f>
        <v>5100</v>
      </c>
      <c r="E58" s="9">
        <v>0</v>
      </c>
      <c r="F58" s="10">
        <f>3881.25+1218.75</f>
        <v>5100</v>
      </c>
      <c r="G58" s="11" t="s">
        <v>44</v>
      </c>
      <c r="H58" s="6" t="s">
        <v>485</v>
      </c>
    </row>
    <row r="59" spans="1:8" ht="15" customHeight="1" x14ac:dyDescent="0.2">
      <c r="A59" s="6" t="s">
        <v>189</v>
      </c>
      <c r="B59" s="16">
        <v>43508</v>
      </c>
      <c r="C59" s="7" t="s">
        <v>190</v>
      </c>
      <c r="D59" s="8">
        <v>100.88</v>
      </c>
      <c r="E59" s="9">
        <v>0.21</v>
      </c>
      <c r="F59" s="10">
        <v>122.06479999999999</v>
      </c>
      <c r="G59" s="11" t="s">
        <v>22</v>
      </c>
      <c r="H59" s="6" t="s">
        <v>4</v>
      </c>
    </row>
    <row r="60" spans="1:8" ht="15" customHeight="1" x14ac:dyDescent="0.2">
      <c r="A60" s="6" t="s">
        <v>246</v>
      </c>
      <c r="B60" s="16">
        <v>43522</v>
      </c>
      <c r="C60" s="7" t="s">
        <v>247</v>
      </c>
      <c r="D60" s="8">
        <v>150</v>
      </c>
      <c r="E60" s="9">
        <v>0.21</v>
      </c>
      <c r="F60" s="10">
        <v>181.5</v>
      </c>
      <c r="G60" s="11" t="s">
        <v>469</v>
      </c>
      <c r="H60" s="6" t="s">
        <v>4</v>
      </c>
    </row>
    <row r="61" spans="1:8" ht="15" customHeight="1" x14ac:dyDescent="0.2">
      <c r="A61" s="6" t="s">
        <v>521</v>
      </c>
      <c r="B61" s="16">
        <v>43481</v>
      </c>
      <c r="C61" s="7" t="s">
        <v>76</v>
      </c>
      <c r="D61" s="8">
        <v>9.36</v>
      </c>
      <c r="E61" s="9">
        <v>0.1</v>
      </c>
      <c r="F61" s="10">
        <v>10.295999999999999</v>
      </c>
      <c r="G61" s="17" t="s">
        <v>3</v>
      </c>
      <c r="H61" s="6" t="s">
        <v>32</v>
      </c>
    </row>
    <row r="62" spans="1:8" ht="15" customHeight="1" x14ac:dyDescent="0.2">
      <c r="A62" s="6" t="s">
        <v>521</v>
      </c>
      <c r="B62" s="16">
        <v>43489</v>
      </c>
      <c r="C62" s="7" t="s">
        <v>102</v>
      </c>
      <c r="D62" s="8">
        <v>5.91</v>
      </c>
      <c r="E62" s="9">
        <v>0.1</v>
      </c>
      <c r="F62" s="10">
        <v>6.5010000000000003</v>
      </c>
      <c r="G62" s="17" t="s">
        <v>3</v>
      </c>
      <c r="H62" s="6" t="s">
        <v>32</v>
      </c>
    </row>
    <row r="63" spans="1:8" ht="15" customHeight="1" x14ac:dyDescent="0.2">
      <c r="A63" s="6" t="s">
        <v>521</v>
      </c>
      <c r="B63" s="16">
        <v>43494</v>
      </c>
      <c r="C63" s="7" t="s">
        <v>213</v>
      </c>
      <c r="D63" s="8">
        <v>334.54500000000002</v>
      </c>
      <c r="E63" s="9">
        <v>0.1</v>
      </c>
      <c r="F63" s="10">
        <v>367.99950000000001</v>
      </c>
      <c r="G63" s="11" t="s">
        <v>5</v>
      </c>
      <c r="H63" s="6" t="s">
        <v>32</v>
      </c>
    </row>
    <row r="64" spans="1:8" x14ac:dyDescent="0.2">
      <c r="A64" s="6" t="s">
        <v>521</v>
      </c>
      <c r="B64" s="16">
        <v>43496</v>
      </c>
      <c r="C64" s="7" t="s">
        <v>212</v>
      </c>
      <c r="D64" s="8">
        <v>55.18</v>
      </c>
      <c r="E64" s="9">
        <v>0.1</v>
      </c>
      <c r="F64" s="10">
        <v>60.698</v>
      </c>
      <c r="G64" s="11" t="s">
        <v>21</v>
      </c>
      <c r="H64" s="6" t="s">
        <v>32</v>
      </c>
    </row>
    <row r="65" spans="1:8" ht="15" customHeight="1" x14ac:dyDescent="0.2">
      <c r="A65" s="6" t="s">
        <v>252</v>
      </c>
      <c r="B65" s="16">
        <v>43537</v>
      </c>
      <c r="C65" s="7" t="s">
        <v>253</v>
      </c>
      <c r="D65" s="8">
        <v>10.91</v>
      </c>
      <c r="E65" s="9">
        <v>0.1</v>
      </c>
      <c r="F65" s="10">
        <v>12.000999999999999</v>
      </c>
      <c r="G65" s="11" t="s">
        <v>7</v>
      </c>
      <c r="H65" s="6" t="s">
        <v>38</v>
      </c>
    </row>
    <row r="66" spans="1:8" ht="15" customHeight="1" x14ac:dyDescent="0.2">
      <c r="A66" s="6" t="s">
        <v>522</v>
      </c>
      <c r="B66" s="16">
        <v>43482</v>
      </c>
      <c r="C66" s="7" t="s">
        <v>191</v>
      </c>
      <c r="D66" s="8">
        <v>137.5</v>
      </c>
      <c r="E66" s="9">
        <v>0.21</v>
      </c>
      <c r="F66" s="10">
        <v>166.375</v>
      </c>
      <c r="G66" s="11" t="s">
        <v>469</v>
      </c>
      <c r="H66" s="6" t="s">
        <v>30</v>
      </c>
    </row>
    <row r="67" spans="1:8" ht="15" customHeight="1" x14ac:dyDescent="0.2">
      <c r="A67" s="6" t="s">
        <v>522</v>
      </c>
      <c r="B67" s="16">
        <v>43518</v>
      </c>
      <c r="C67" s="7" t="s">
        <v>240</v>
      </c>
      <c r="D67" s="8">
        <v>57.96</v>
      </c>
      <c r="E67" s="9">
        <v>0.21</v>
      </c>
      <c r="F67" s="10">
        <v>70.131600000000006</v>
      </c>
      <c r="G67" s="11" t="s">
        <v>469</v>
      </c>
      <c r="H67" s="6" t="s">
        <v>30</v>
      </c>
    </row>
    <row r="68" spans="1:8" ht="15" customHeight="1" x14ac:dyDescent="0.2">
      <c r="A68" s="6" t="s">
        <v>17</v>
      </c>
      <c r="B68" s="16">
        <v>43473</v>
      </c>
      <c r="C68" s="7" t="s">
        <v>128</v>
      </c>
      <c r="D68" s="8">
        <v>20.07</v>
      </c>
      <c r="E68" s="9">
        <v>0</v>
      </c>
      <c r="F68" s="10">
        <v>20.07</v>
      </c>
      <c r="G68" s="11" t="s">
        <v>18</v>
      </c>
      <c r="H68" s="6" t="s">
        <v>484</v>
      </c>
    </row>
    <row r="69" spans="1:8" ht="15" customHeight="1" x14ac:dyDescent="0.2">
      <c r="A69" s="6" t="s">
        <v>17</v>
      </c>
      <c r="B69" s="16">
        <v>43508</v>
      </c>
      <c r="C69" s="7" t="s">
        <v>127</v>
      </c>
      <c r="D69" s="8">
        <v>52.92</v>
      </c>
      <c r="E69" s="9">
        <v>0</v>
      </c>
      <c r="F69" s="10">
        <v>52.92</v>
      </c>
      <c r="G69" s="11" t="s">
        <v>37</v>
      </c>
      <c r="H69" s="6" t="s">
        <v>484</v>
      </c>
    </row>
    <row r="70" spans="1:8" ht="15" customHeight="1" x14ac:dyDescent="0.2">
      <c r="A70" s="6" t="s">
        <v>523</v>
      </c>
      <c r="B70" s="16">
        <v>43496</v>
      </c>
      <c r="C70" s="7" t="s">
        <v>103</v>
      </c>
      <c r="D70" s="8">
        <v>69.42</v>
      </c>
      <c r="E70" s="9">
        <v>0.21</v>
      </c>
      <c r="F70" s="10">
        <v>83.998199999999997</v>
      </c>
      <c r="G70" s="11" t="s">
        <v>470</v>
      </c>
      <c r="H70" s="6" t="s">
        <v>464</v>
      </c>
    </row>
    <row r="71" spans="1:8" ht="15" customHeight="1" x14ac:dyDescent="0.2">
      <c r="A71" s="6" t="s">
        <v>276</v>
      </c>
      <c r="B71" s="16">
        <v>43520</v>
      </c>
      <c r="C71" s="7" t="s">
        <v>15</v>
      </c>
      <c r="D71" s="8">
        <f>1356.68+235.57</f>
        <v>1592.25</v>
      </c>
      <c r="E71" s="9">
        <v>0</v>
      </c>
      <c r="F71" s="10">
        <f>1356.68+235.57</f>
        <v>1592.25</v>
      </c>
      <c r="G71" s="11" t="s">
        <v>3</v>
      </c>
      <c r="H71" s="6" t="s">
        <v>6</v>
      </c>
    </row>
    <row r="72" spans="1:8" ht="15" customHeight="1" x14ac:dyDescent="0.2">
      <c r="A72" s="6" t="s">
        <v>422</v>
      </c>
      <c r="B72" s="16">
        <v>43473</v>
      </c>
      <c r="C72" s="7" t="s">
        <v>292</v>
      </c>
      <c r="D72" s="8">
        <v>823.53</v>
      </c>
      <c r="E72" s="9">
        <v>0</v>
      </c>
      <c r="F72" s="10">
        <v>823.53</v>
      </c>
      <c r="G72" s="11" t="s">
        <v>37</v>
      </c>
      <c r="H72" s="6" t="s">
        <v>486</v>
      </c>
    </row>
    <row r="73" spans="1:8" ht="15" customHeight="1" x14ac:dyDescent="0.2">
      <c r="A73" s="6" t="s">
        <v>524</v>
      </c>
      <c r="B73" s="16">
        <v>43494</v>
      </c>
      <c r="C73" s="7" t="s">
        <v>186</v>
      </c>
      <c r="D73" s="8">
        <v>90</v>
      </c>
      <c r="E73" s="9">
        <v>0.21</v>
      </c>
      <c r="F73" s="10">
        <v>108.9</v>
      </c>
      <c r="G73" s="11" t="s">
        <v>5</v>
      </c>
      <c r="H73" s="6" t="s">
        <v>4</v>
      </c>
    </row>
    <row r="74" spans="1:8" ht="15" customHeight="1" x14ac:dyDescent="0.2">
      <c r="A74" s="6" t="s">
        <v>524</v>
      </c>
      <c r="B74" s="16">
        <v>43511</v>
      </c>
      <c r="C74" s="7" t="s">
        <v>187</v>
      </c>
      <c r="D74" s="8">
        <v>162.83000000000001</v>
      </c>
      <c r="E74" s="9">
        <v>0.21</v>
      </c>
      <c r="F74" s="10">
        <v>197.02430000000001</v>
      </c>
      <c r="G74" s="11" t="s">
        <v>5</v>
      </c>
      <c r="H74" s="6" t="s">
        <v>4</v>
      </c>
    </row>
    <row r="75" spans="1:8" ht="15" customHeight="1" x14ac:dyDescent="0.2">
      <c r="A75" s="6" t="s">
        <v>524</v>
      </c>
      <c r="B75" s="16">
        <v>43521</v>
      </c>
      <c r="C75" s="7" t="s">
        <v>234</v>
      </c>
      <c r="D75" s="8">
        <f>600+170</f>
        <v>770</v>
      </c>
      <c r="E75" s="9">
        <v>0.21</v>
      </c>
      <c r="F75" s="10">
        <f>726+205.7</f>
        <v>931.7</v>
      </c>
      <c r="G75" s="11" t="s">
        <v>5</v>
      </c>
      <c r="H75" s="6" t="s">
        <v>466</v>
      </c>
    </row>
    <row r="76" spans="1:8" ht="15" customHeight="1" x14ac:dyDescent="0.2">
      <c r="A76" s="11" t="s">
        <v>525</v>
      </c>
      <c r="B76" s="16">
        <v>43504</v>
      </c>
      <c r="C76" s="7" t="s">
        <v>301</v>
      </c>
      <c r="D76" s="8">
        <v>387</v>
      </c>
      <c r="E76" s="9">
        <v>0.21</v>
      </c>
      <c r="F76" s="10">
        <v>468.27</v>
      </c>
      <c r="G76" s="11" t="s">
        <v>31</v>
      </c>
      <c r="H76" s="6" t="s">
        <v>484</v>
      </c>
    </row>
    <row r="77" spans="1:8" ht="15" customHeight="1" x14ac:dyDescent="0.2">
      <c r="A77" s="6" t="s">
        <v>405</v>
      </c>
      <c r="B77" s="16">
        <v>43550</v>
      </c>
      <c r="C77" s="7" t="s">
        <v>406</v>
      </c>
      <c r="D77" s="8">
        <v>142.6</v>
      </c>
      <c r="E77" s="9">
        <v>0.21</v>
      </c>
      <c r="F77" s="10">
        <v>172.54599999999999</v>
      </c>
      <c r="G77" s="11" t="s">
        <v>471</v>
      </c>
      <c r="H77" s="6" t="s">
        <v>487</v>
      </c>
    </row>
    <row r="78" spans="1:8" ht="15" customHeight="1" x14ac:dyDescent="0.2">
      <c r="A78" s="6" t="s">
        <v>156</v>
      </c>
      <c r="B78" s="16">
        <v>43514</v>
      </c>
      <c r="C78" s="7" t="s">
        <v>157</v>
      </c>
      <c r="D78" s="8">
        <v>350</v>
      </c>
      <c r="E78" s="9">
        <v>0.21</v>
      </c>
      <c r="F78" s="10">
        <v>423.5</v>
      </c>
      <c r="G78" s="11" t="s">
        <v>18</v>
      </c>
      <c r="H78" s="6" t="s">
        <v>476</v>
      </c>
    </row>
    <row r="79" spans="1:8" ht="15" customHeight="1" x14ac:dyDescent="0.2">
      <c r="A79" s="6" t="s">
        <v>526</v>
      </c>
      <c r="B79" s="16">
        <v>43494</v>
      </c>
      <c r="C79" s="7" t="s">
        <v>214</v>
      </c>
      <c r="D79" s="8">
        <f>1186.54/1.21</f>
        <v>980.61157024793386</v>
      </c>
      <c r="E79" s="9">
        <v>0.21</v>
      </c>
      <c r="F79" s="10">
        <f>+D79*1.21</f>
        <v>1186.54</v>
      </c>
      <c r="G79" s="11" t="s">
        <v>18</v>
      </c>
      <c r="H79" s="6" t="s">
        <v>487</v>
      </c>
    </row>
    <row r="80" spans="1:8" ht="15" customHeight="1" x14ac:dyDescent="0.2">
      <c r="A80" s="6" t="s">
        <v>526</v>
      </c>
      <c r="B80" s="16">
        <v>43494</v>
      </c>
      <c r="C80" s="7" t="s">
        <v>214</v>
      </c>
      <c r="D80" s="8">
        <f>290.4/1.21</f>
        <v>240</v>
      </c>
      <c r="E80" s="9">
        <v>0.21</v>
      </c>
      <c r="F80" s="10">
        <f>+D80*1.21</f>
        <v>290.39999999999998</v>
      </c>
      <c r="G80" s="11" t="s">
        <v>18</v>
      </c>
      <c r="H80" s="6" t="s">
        <v>488</v>
      </c>
    </row>
    <row r="81" spans="1:8" ht="15" customHeight="1" x14ac:dyDescent="0.2">
      <c r="A81" s="6" t="s">
        <v>526</v>
      </c>
      <c r="B81" s="16">
        <v>43494</v>
      </c>
      <c r="C81" s="7" t="s">
        <v>214</v>
      </c>
      <c r="D81" s="8">
        <f>211.75/1.21</f>
        <v>175</v>
      </c>
      <c r="E81" s="9">
        <v>0.21</v>
      </c>
      <c r="F81" s="10">
        <f>+D81*1.21</f>
        <v>211.75</v>
      </c>
      <c r="G81" s="11" t="s">
        <v>18</v>
      </c>
      <c r="H81" s="6" t="s">
        <v>466</v>
      </c>
    </row>
    <row r="82" spans="1:8" ht="15" customHeight="1" x14ac:dyDescent="0.2">
      <c r="A82" s="6" t="s">
        <v>527</v>
      </c>
      <c r="B82" s="16">
        <v>43546</v>
      </c>
      <c r="C82" s="7" t="s">
        <v>447</v>
      </c>
      <c r="D82" s="8">
        <v>92</v>
      </c>
      <c r="E82" s="9">
        <v>0.21</v>
      </c>
      <c r="F82" s="10">
        <v>111.32</v>
      </c>
      <c r="G82" s="11" t="s">
        <v>469</v>
      </c>
      <c r="H82" s="6" t="s">
        <v>4</v>
      </c>
    </row>
    <row r="83" spans="1:8" ht="15" customHeight="1" x14ac:dyDescent="0.2">
      <c r="A83" s="6" t="s">
        <v>528</v>
      </c>
      <c r="B83" s="16">
        <v>43508</v>
      </c>
      <c r="C83" s="7" t="s">
        <v>197</v>
      </c>
      <c r="D83" s="8">
        <v>64.900000000000006</v>
      </c>
      <c r="E83" s="9">
        <v>0.21</v>
      </c>
      <c r="F83" s="10">
        <v>78.529000000000011</v>
      </c>
      <c r="G83" s="11" t="s">
        <v>22</v>
      </c>
      <c r="H83" s="6" t="s">
        <v>472</v>
      </c>
    </row>
    <row r="84" spans="1:8" ht="15" customHeight="1" x14ac:dyDescent="0.2">
      <c r="A84" s="22" t="s">
        <v>529</v>
      </c>
      <c r="B84" s="23">
        <v>43501</v>
      </c>
      <c r="C84" s="24" t="s">
        <v>140</v>
      </c>
      <c r="D84" s="18">
        <v>200</v>
      </c>
      <c r="E84" s="19">
        <v>0.21</v>
      </c>
      <c r="F84" s="20">
        <v>242</v>
      </c>
      <c r="G84" s="21" t="s">
        <v>471</v>
      </c>
      <c r="H84" s="22" t="s">
        <v>472</v>
      </c>
    </row>
    <row r="85" spans="1:8" x14ac:dyDescent="0.2">
      <c r="A85" s="6" t="s">
        <v>529</v>
      </c>
      <c r="B85" s="16">
        <v>43501</v>
      </c>
      <c r="C85" s="7" t="s">
        <v>141</v>
      </c>
      <c r="D85" s="8">
        <v>200</v>
      </c>
      <c r="E85" s="9">
        <v>0.21</v>
      </c>
      <c r="F85" s="10">
        <v>242</v>
      </c>
      <c r="G85" s="11" t="s">
        <v>471</v>
      </c>
      <c r="H85" s="6" t="s">
        <v>472</v>
      </c>
    </row>
    <row r="86" spans="1:8" x14ac:dyDescent="0.2">
      <c r="A86" s="11" t="s">
        <v>529</v>
      </c>
      <c r="B86" s="16">
        <v>43501</v>
      </c>
      <c r="C86" s="7" t="s">
        <v>277</v>
      </c>
      <c r="D86" s="8">
        <v>15</v>
      </c>
      <c r="E86" s="9">
        <v>0.21</v>
      </c>
      <c r="F86" s="10">
        <v>18.149999999999999</v>
      </c>
      <c r="G86" s="11" t="s">
        <v>22</v>
      </c>
      <c r="H86" s="6" t="s">
        <v>472</v>
      </c>
    </row>
    <row r="87" spans="1:8" ht="15" customHeight="1" x14ac:dyDescent="0.2">
      <c r="A87" s="11" t="s">
        <v>530</v>
      </c>
      <c r="B87" s="16">
        <v>43470</v>
      </c>
      <c r="C87" s="7" t="s">
        <v>68</v>
      </c>
      <c r="D87" s="8">
        <v>225</v>
      </c>
      <c r="E87" s="9">
        <v>0</v>
      </c>
      <c r="F87" s="10">
        <v>225</v>
      </c>
      <c r="G87" s="11" t="s">
        <v>3</v>
      </c>
      <c r="H87" s="6" t="s">
        <v>489</v>
      </c>
    </row>
    <row r="88" spans="1:8" ht="15" customHeight="1" x14ac:dyDescent="0.2">
      <c r="A88" s="11" t="s">
        <v>530</v>
      </c>
      <c r="B88" s="16">
        <v>43470</v>
      </c>
      <c r="C88" s="7" t="s">
        <v>68</v>
      </c>
      <c r="D88" s="8">
        <v>22.5</v>
      </c>
      <c r="E88" s="9">
        <v>0.21</v>
      </c>
      <c r="F88" s="10">
        <v>27.22</v>
      </c>
      <c r="G88" s="11" t="s">
        <v>3</v>
      </c>
      <c r="H88" s="6" t="s">
        <v>489</v>
      </c>
    </row>
    <row r="89" spans="1:8" x14ac:dyDescent="0.2">
      <c r="A89" s="11" t="s">
        <v>169</v>
      </c>
      <c r="B89" s="16">
        <v>43472</v>
      </c>
      <c r="C89" s="7" t="s">
        <v>185</v>
      </c>
      <c r="D89" s="8">
        <v>33.799999999999997</v>
      </c>
      <c r="E89" s="9">
        <v>0.1</v>
      </c>
      <c r="F89" s="10">
        <v>37.18</v>
      </c>
      <c r="G89" s="11" t="s">
        <v>3</v>
      </c>
      <c r="H89" s="6" t="s">
        <v>8</v>
      </c>
    </row>
    <row r="90" spans="1:8" ht="15" customHeight="1" x14ac:dyDescent="0.2">
      <c r="A90" s="11" t="s">
        <v>169</v>
      </c>
      <c r="B90" s="16">
        <v>43472</v>
      </c>
      <c r="C90" s="7" t="s">
        <v>185</v>
      </c>
      <c r="D90" s="8">
        <v>7.8</v>
      </c>
      <c r="E90" s="9">
        <v>0.1</v>
      </c>
      <c r="F90" s="10">
        <v>8.58</v>
      </c>
      <c r="G90" s="11" t="s">
        <v>471</v>
      </c>
      <c r="H90" s="6" t="s">
        <v>8</v>
      </c>
    </row>
    <row r="91" spans="1:8" ht="15" customHeight="1" x14ac:dyDescent="0.2">
      <c r="A91" s="6" t="s">
        <v>169</v>
      </c>
      <c r="B91" s="16">
        <v>43472</v>
      </c>
      <c r="C91" s="7" t="s">
        <v>170</v>
      </c>
      <c r="D91" s="8">
        <v>0.2</v>
      </c>
      <c r="E91" s="9">
        <v>0.1</v>
      </c>
      <c r="F91" s="10">
        <v>0.22000000000000003</v>
      </c>
      <c r="G91" s="11" t="s">
        <v>471</v>
      </c>
      <c r="H91" s="6" t="s">
        <v>8</v>
      </c>
    </row>
    <row r="92" spans="1:8" ht="15" customHeight="1" x14ac:dyDescent="0.2">
      <c r="A92" s="6" t="s">
        <v>169</v>
      </c>
      <c r="B92" s="16">
        <v>43472</v>
      </c>
      <c r="C92" s="7" t="s">
        <v>171</v>
      </c>
      <c r="D92" s="8">
        <v>5.2</v>
      </c>
      <c r="E92" s="9">
        <v>0.1</v>
      </c>
      <c r="F92" s="10">
        <v>5.7200000000000006</v>
      </c>
      <c r="G92" s="11" t="s">
        <v>471</v>
      </c>
      <c r="H92" s="6" t="s">
        <v>8</v>
      </c>
    </row>
    <row r="93" spans="1:8" ht="15" customHeight="1" x14ac:dyDescent="0.2">
      <c r="A93" s="6" t="s">
        <v>169</v>
      </c>
      <c r="B93" s="16">
        <v>43473</v>
      </c>
      <c r="C93" s="7" t="s">
        <v>230</v>
      </c>
      <c r="D93" s="8">
        <v>39.159999999999997</v>
      </c>
      <c r="E93" s="9">
        <v>0</v>
      </c>
      <c r="F93" s="10">
        <v>39.159999999999997</v>
      </c>
      <c r="G93" s="11" t="s">
        <v>7</v>
      </c>
      <c r="H93" s="6" t="s">
        <v>8</v>
      </c>
    </row>
    <row r="94" spans="1:8" ht="15" customHeight="1" x14ac:dyDescent="0.2">
      <c r="A94" s="6" t="s">
        <v>169</v>
      </c>
      <c r="B94" s="16">
        <v>43500</v>
      </c>
      <c r="C94" s="7" t="s">
        <v>224</v>
      </c>
      <c r="D94" s="8">
        <v>87.07</v>
      </c>
      <c r="E94" s="9">
        <v>0</v>
      </c>
      <c r="F94" s="10">
        <v>87.07</v>
      </c>
      <c r="G94" s="17" t="s">
        <v>3</v>
      </c>
      <c r="H94" s="6" t="s">
        <v>8</v>
      </c>
    </row>
    <row r="95" spans="1:8" ht="15" customHeight="1" x14ac:dyDescent="0.2">
      <c r="A95" s="6" t="s">
        <v>169</v>
      </c>
      <c r="B95" s="16">
        <v>43500</v>
      </c>
      <c r="C95" s="7" t="s">
        <v>267</v>
      </c>
      <c r="D95" s="8">
        <v>-2.96</v>
      </c>
      <c r="E95" s="9">
        <v>0</v>
      </c>
      <c r="F95" s="10">
        <v>-2.96</v>
      </c>
      <c r="G95" s="11" t="s">
        <v>471</v>
      </c>
      <c r="H95" s="6" t="s">
        <v>8</v>
      </c>
    </row>
    <row r="96" spans="1:8" ht="15" customHeight="1" x14ac:dyDescent="0.2">
      <c r="A96" s="6" t="s">
        <v>169</v>
      </c>
      <c r="B96" s="16">
        <v>43500</v>
      </c>
      <c r="C96" s="7" t="s">
        <v>266</v>
      </c>
      <c r="D96" s="8">
        <v>7.8</v>
      </c>
      <c r="E96" s="9">
        <v>0.1</v>
      </c>
      <c r="F96" s="10">
        <v>8.58</v>
      </c>
      <c r="G96" s="11" t="s">
        <v>471</v>
      </c>
      <c r="H96" s="6" t="s">
        <v>8</v>
      </c>
    </row>
    <row r="97" spans="1:8" ht="15" customHeight="1" x14ac:dyDescent="0.2">
      <c r="A97" s="6" t="s">
        <v>169</v>
      </c>
      <c r="B97" s="16">
        <v>43500</v>
      </c>
      <c r="C97" s="7" t="s">
        <v>225</v>
      </c>
      <c r="D97" s="8">
        <v>44.8</v>
      </c>
      <c r="E97" s="9">
        <v>0</v>
      </c>
      <c r="F97" s="10">
        <v>44.8</v>
      </c>
      <c r="G97" s="11" t="s">
        <v>471</v>
      </c>
      <c r="H97" s="6" t="s">
        <v>8</v>
      </c>
    </row>
    <row r="98" spans="1:8" ht="15" customHeight="1" x14ac:dyDescent="0.2">
      <c r="A98" s="6" t="s">
        <v>169</v>
      </c>
      <c r="B98" s="16">
        <v>43501</v>
      </c>
      <c r="C98" s="7" t="s">
        <v>227</v>
      </c>
      <c r="D98" s="8">
        <v>36.22</v>
      </c>
      <c r="E98" s="9">
        <v>0</v>
      </c>
      <c r="F98" s="10">
        <v>36.22</v>
      </c>
      <c r="G98" s="11" t="s">
        <v>7</v>
      </c>
      <c r="H98" s="6" t="s">
        <v>8</v>
      </c>
    </row>
    <row r="99" spans="1:8" ht="15" customHeight="1" x14ac:dyDescent="0.2">
      <c r="A99" s="6" t="s">
        <v>169</v>
      </c>
      <c r="B99" s="16">
        <v>43528</v>
      </c>
      <c r="C99" s="7" t="s">
        <v>314</v>
      </c>
      <c r="D99" s="8">
        <v>73.403999999999996</v>
      </c>
      <c r="E99" s="9">
        <v>0</v>
      </c>
      <c r="F99" s="10">
        <v>73.403999999999996</v>
      </c>
      <c r="G99" s="11" t="s">
        <v>3</v>
      </c>
      <c r="H99" s="6" t="s">
        <v>8</v>
      </c>
    </row>
    <row r="100" spans="1:8" ht="15" customHeight="1" x14ac:dyDescent="0.2">
      <c r="A100" s="6" t="s">
        <v>169</v>
      </c>
      <c r="B100" s="16">
        <v>43528</v>
      </c>
      <c r="C100" s="7" t="s">
        <v>314</v>
      </c>
      <c r="D100" s="8">
        <v>30.824000000000002</v>
      </c>
      <c r="E100" s="9">
        <v>0</v>
      </c>
      <c r="F100" s="10">
        <v>30.824000000000002</v>
      </c>
      <c r="G100" s="11" t="s">
        <v>471</v>
      </c>
      <c r="H100" s="6" t="s">
        <v>8</v>
      </c>
    </row>
    <row r="101" spans="1:8" ht="15" customHeight="1" x14ac:dyDescent="0.2">
      <c r="A101" s="6" t="s">
        <v>169</v>
      </c>
      <c r="B101" s="16">
        <v>43528</v>
      </c>
      <c r="C101" s="7" t="s">
        <v>330</v>
      </c>
      <c r="D101" s="8">
        <v>2.76</v>
      </c>
      <c r="E101" s="9">
        <v>0</v>
      </c>
      <c r="F101" s="10">
        <v>2.76</v>
      </c>
      <c r="G101" s="11" t="s">
        <v>471</v>
      </c>
      <c r="H101" s="6" t="s">
        <v>8</v>
      </c>
    </row>
    <row r="102" spans="1:8" ht="15" customHeight="1" x14ac:dyDescent="0.2">
      <c r="A102" s="6" t="s">
        <v>169</v>
      </c>
      <c r="B102" s="16">
        <v>43528</v>
      </c>
      <c r="C102" s="7" t="s">
        <v>331</v>
      </c>
      <c r="D102" s="8">
        <v>10.4</v>
      </c>
      <c r="E102" s="9">
        <v>0.1</v>
      </c>
      <c r="F102" s="10">
        <v>11.440000000000001</v>
      </c>
      <c r="G102" s="11" t="s">
        <v>471</v>
      </c>
      <c r="H102" s="6" t="s">
        <v>8</v>
      </c>
    </row>
    <row r="103" spans="1:8" ht="15" customHeight="1" x14ac:dyDescent="0.2">
      <c r="A103" s="6" t="s">
        <v>169</v>
      </c>
      <c r="B103" s="16">
        <v>43529</v>
      </c>
      <c r="C103" s="7" t="s">
        <v>294</v>
      </c>
      <c r="D103" s="8">
        <v>7.8</v>
      </c>
      <c r="E103" s="9">
        <v>0.1</v>
      </c>
      <c r="F103" s="10">
        <v>8.58</v>
      </c>
      <c r="G103" s="11" t="s">
        <v>7</v>
      </c>
      <c r="H103" s="6" t="s">
        <v>8</v>
      </c>
    </row>
    <row r="104" spans="1:8" ht="15" customHeight="1" x14ac:dyDescent="0.2">
      <c r="A104" s="6" t="s">
        <v>34</v>
      </c>
      <c r="B104" s="16">
        <v>43514</v>
      </c>
      <c r="C104" s="7" t="s">
        <v>163</v>
      </c>
      <c r="D104" s="8">
        <v>495.87</v>
      </c>
      <c r="E104" s="9">
        <v>0.21</v>
      </c>
      <c r="F104" s="10">
        <v>600.0027</v>
      </c>
      <c r="G104" s="11" t="s">
        <v>18</v>
      </c>
      <c r="H104" s="6" t="s">
        <v>490</v>
      </c>
    </row>
    <row r="105" spans="1:8" ht="15" customHeight="1" x14ac:dyDescent="0.2">
      <c r="A105" s="6" t="s">
        <v>34</v>
      </c>
      <c r="B105" s="16">
        <v>43521</v>
      </c>
      <c r="C105" s="7" t="s">
        <v>182</v>
      </c>
      <c r="D105" s="8">
        <v>90</v>
      </c>
      <c r="E105" s="9">
        <v>0.21</v>
      </c>
      <c r="F105" s="10">
        <v>108.9</v>
      </c>
      <c r="G105" s="11" t="s">
        <v>18</v>
      </c>
      <c r="H105" s="6" t="s">
        <v>490</v>
      </c>
    </row>
    <row r="106" spans="1:8" ht="15" customHeight="1" x14ac:dyDescent="0.2">
      <c r="A106" s="6" t="s">
        <v>34</v>
      </c>
      <c r="B106" s="16">
        <v>43550</v>
      </c>
      <c r="C106" s="7" t="s">
        <v>358</v>
      </c>
      <c r="D106" s="8">
        <v>100</v>
      </c>
      <c r="E106" s="9">
        <v>0.21</v>
      </c>
      <c r="F106" s="10">
        <v>121</v>
      </c>
      <c r="G106" s="11" t="s">
        <v>5</v>
      </c>
      <c r="H106" s="6" t="s">
        <v>490</v>
      </c>
    </row>
    <row r="107" spans="1:8" ht="15" customHeight="1" x14ac:dyDescent="0.2">
      <c r="A107" s="6" t="s">
        <v>133</v>
      </c>
      <c r="B107" s="16">
        <v>43466</v>
      </c>
      <c r="C107" s="7" t="s">
        <v>134</v>
      </c>
      <c r="D107" s="8">
        <v>25.07</v>
      </c>
      <c r="E107" s="9">
        <v>0.21</v>
      </c>
      <c r="F107" s="10">
        <v>30.334699999999998</v>
      </c>
      <c r="G107" s="11" t="s">
        <v>7</v>
      </c>
      <c r="H107" s="6" t="s">
        <v>491</v>
      </c>
    </row>
    <row r="108" spans="1:8" ht="15" customHeight="1" x14ac:dyDescent="0.2">
      <c r="A108" s="6" t="s">
        <v>133</v>
      </c>
      <c r="B108" s="16">
        <v>43497</v>
      </c>
      <c r="C108" s="7" t="s">
        <v>231</v>
      </c>
      <c r="D108" s="8">
        <v>25.07</v>
      </c>
      <c r="E108" s="9">
        <v>0.21</v>
      </c>
      <c r="F108" s="10">
        <v>30.334699999999998</v>
      </c>
      <c r="G108" s="11" t="s">
        <v>7</v>
      </c>
      <c r="H108" s="6" t="s">
        <v>491</v>
      </c>
    </row>
    <row r="109" spans="1:8" ht="15" customHeight="1" x14ac:dyDescent="0.2">
      <c r="A109" s="6" t="s">
        <v>133</v>
      </c>
      <c r="B109" s="16">
        <v>43525</v>
      </c>
      <c r="C109" s="7" t="s">
        <v>293</v>
      </c>
      <c r="D109" s="8">
        <v>17.78</v>
      </c>
      <c r="E109" s="9">
        <v>0.21</v>
      </c>
      <c r="F109" s="10">
        <v>21.5138</v>
      </c>
      <c r="G109" s="11" t="s">
        <v>7</v>
      </c>
      <c r="H109" s="6" t="s">
        <v>491</v>
      </c>
    </row>
    <row r="110" spans="1:8" ht="15" customHeight="1" x14ac:dyDescent="0.2">
      <c r="A110" s="11" t="s">
        <v>531</v>
      </c>
      <c r="B110" s="16">
        <v>43493</v>
      </c>
      <c r="C110" s="7" t="s">
        <v>372</v>
      </c>
      <c r="D110" s="8">
        <v>193.77</v>
      </c>
      <c r="E110" s="9">
        <v>0</v>
      </c>
      <c r="F110" s="10">
        <v>193.77</v>
      </c>
      <c r="G110" s="17" t="s">
        <v>3</v>
      </c>
      <c r="H110" s="6" t="s">
        <v>8</v>
      </c>
    </row>
    <row r="111" spans="1:8" ht="15" customHeight="1" x14ac:dyDescent="0.2">
      <c r="A111" s="11" t="s">
        <v>531</v>
      </c>
      <c r="B111" s="16">
        <v>43497</v>
      </c>
      <c r="C111" s="7" t="s">
        <v>114</v>
      </c>
      <c r="D111" s="8">
        <v>46.31</v>
      </c>
      <c r="E111" s="9">
        <v>0</v>
      </c>
      <c r="F111" s="10">
        <v>46.31</v>
      </c>
      <c r="G111" s="17" t="s">
        <v>3</v>
      </c>
      <c r="H111" s="6" t="s">
        <v>8</v>
      </c>
    </row>
    <row r="112" spans="1:8" ht="15" customHeight="1" x14ac:dyDescent="0.2">
      <c r="A112" s="6" t="s">
        <v>531</v>
      </c>
      <c r="B112" s="16">
        <v>43504</v>
      </c>
      <c r="C112" s="7" t="s">
        <v>143</v>
      </c>
      <c r="D112" s="8">
        <v>166.48</v>
      </c>
      <c r="E112" s="9">
        <v>0</v>
      </c>
      <c r="F112" s="10">
        <v>166.48</v>
      </c>
      <c r="G112" s="17" t="s">
        <v>3</v>
      </c>
      <c r="H112" s="6" t="s">
        <v>8</v>
      </c>
    </row>
    <row r="113" spans="1:8" ht="15" customHeight="1" x14ac:dyDescent="0.2">
      <c r="A113" s="11" t="s">
        <v>531</v>
      </c>
      <c r="B113" s="16">
        <v>43547</v>
      </c>
      <c r="C113" s="7" t="s">
        <v>429</v>
      </c>
      <c r="D113" s="8">
        <v>46.31</v>
      </c>
      <c r="E113" s="9">
        <v>0</v>
      </c>
      <c r="F113" s="10">
        <v>46.31</v>
      </c>
      <c r="G113" s="17" t="s">
        <v>3</v>
      </c>
      <c r="H113" s="6" t="s">
        <v>8</v>
      </c>
    </row>
    <row r="114" spans="1:8" ht="15" customHeight="1" x14ac:dyDescent="0.2">
      <c r="A114" s="11" t="s">
        <v>531</v>
      </c>
      <c r="B114" s="16">
        <v>43554</v>
      </c>
      <c r="C114" s="7" t="s">
        <v>430</v>
      </c>
      <c r="D114" s="8">
        <v>170.58</v>
      </c>
      <c r="E114" s="9">
        <v>0</v>
      </c>
      <c r="F114" s="10">
        <v>170.58</v>
      </c>
      <c r="G114" s="17" t="s">
        <v>3</v>
      </c>
      <c r="H114" s="6" t="s">
        <v>8</v>
      </c>
    </row>
    <row r="115" spans="1:8" ht="15" customHeight="1" x14ac:dyDescent="0.2">
      <c r="A115" s="6" t="s">
        <v>146</v>
      </c>
      <c r="B115" s="16">
        <v>43515</v>
      </c>
      <c r="C115" s="7" t="s">
        <v>147</v>
      </c>
      <c r="D115" s="8">
        <v>7.73</v>
      </c>
      <c r="E115" s="9">
        <v>0.1</v>
      </c>
      <c r="F115" s="10">
        <v>8.5030000000000001</v>
      </c>
      <c r="G115" s="17" t="s">
        <v>3</v>
      </c>
      <c r="H115" s="6" t="s">
        <v>475</v>
      </c>
    </row>
    <row r="116" spans="1:8" ht="15" customHeight="1" x14ac:dyDescent="0.2">
      <c r="A116" s="6" t="s">
        <v>532</v>
      </c>
      <c r="B116" s="16">
        <v>43508</v>
      </c>
      <c r="C116" s="7" t="s">
        <v>137</v>
      </c>
      <c r="D116" s="8">
        <v>18.96</v>
      </c>
      <c r="E116" s="9">
        <v>0.21</v>
      </c>
      <c r="F116" s="10">
        <v>22.941600000000001</v>
      </c>
      <c r="G116" s="11" t="s">
        <v>471</v>
      </c>
      <c r="H116" s="6" t="s">
        <v>25</v>
      </c>
    </row>
    <row r="117" spans="1:8" ht="15" customHeight="1" x14ac:dyDescent="0.2">
      <c r="A117" s="6" t="s">
        <v>532</v>
      </c>
      <c r="B117" s="16">
        <v>43509</v>
      </c>
      <c r="C117" s="7" t="s">
        <v>177</v>
      </c>
      <c r="D117" s="8">
        <v>13.76</v>
      </c>
      <c r="E117" s="9">
        <v>0.21</v>
      </c>
      <c r="F117" s="10">
        <v>16.6496</v>
      </c>
      <c r="G117" s="11" t="s">
        <v>471</v>
      </c>
      <c r="H117" s="6" t="s">
        <v>25</v>
      </c>
    </row>
    <row r="118" spans="1:8" ht="15" customHeight="1" x14ac:dyDescent="0.2">
      <c r="A118" s="6" t="s">
        <v>532</v>
      </c>
      <c r="B118" s="16">
        <v>43524</v>
      </c>
      <c r="C118" s="7" t="s">
        <v>286</v>
      </c>
      <c r="D118" s="8">
        <v>5</v>
      </c>
      <c r="E118" s="9">
        <v>0.21</v>
      </c>
      <c r="F118" s="10">
        <v>6.05</v>
      </c>
      <c r="G118" s="11" t="s">
        <v>22</v>
      </c>
      <c r="H118" s="6" t="s">
        <v>25</v>
      </c>
    </row>
    <row r="119" spans="1:8" ht="15" customHeight="1" x14ac:dyDescent="0.2">
      <c r="A119" s="6" t="s">
        <v>533</v>
      </c>
      <c r="B119" s="16">
        <v>43489</v>
      </c>
      <c r="C119" s="7" t="s">
        <v>69</v>
      </c>
      <c r="D119" s="8">
        <v>25.12</v>
      </c>
      <c r="E119" s="9">
        <v>0.21</v>
      </c>
      <c r="F119" s="10">
        <v>30.395200000000003</v>
      </c>
      <c r="G119" s="17" t="s">
        <v>3</v>
      </c>
      <c r="H119" s="6" t="s">
        <v>30</v>
      </c>
    </row>
    <row r="120" spans="1:8" ht="15" customHeight="1" x14ac:dyDescent="0.2">
      <c r="A120" s="6" t="s">
        <v>29</v>
      </c>
      <c r="B120" s="16">
        <v>43476</v>
      </c>
      <c r="C120" s="7" t="s">
        <v>237</v>
      </c>
      <c r="D120" s="8">
        <v>16.53</v>
      </c>
      <c r="E120" s="9">
        <v>0.21</v>
      </c>
      <c r="F120" s="10">
        <v>20.001300000000001</v>
      </c>
      <c r="G120" s="11" t="s">
        <v>471</v>
      </c>
      <c r="H120" s="6" t="s">
        <v>30</v>
      </c>
    </row>
    <row r="121" spans="1:8" ht="15" customHeight="1" x14ac:dyDescent="0.2">
      <c r="A121" s="6" t="s">
        <v>29</v>
      </c>
      <c r="B121" s="16">
        <v>43549</v>
      </c>
      <c r="C121" s="7" t="s">
        <v>275</v>
      </c>
      <c r="D121" s="8">
        <v>37.6</v>
      </c>
      <c r="E121" s="9">
        <v>0.21</v>
      </c>
      <c r="F121" s="10">
        <v>45.496000000000002</v>
      </c>
      <c r="G121" s="11" t="s">
        <v>3</v>
      </c>
      <c r="H121" s="6" t="s">
        <v>30</v>
      </c>
    </row>
    <row r="122" spans="1:8" ht="15" customHeight="1" x14ac:dyDescent="0.2">
      <c r="A122" s="6" t="s">
        <v>534</v>
      </c>
      <c r="B122" s="16">
        <v>43480</v>
      </c>
      <c r="C122" s="7" t="s">
        <v>107</v>
      </c>
      <c r="D122" s="8">
        <v>479</v>
      </c>
      <c r="E122" s="9">
        <v>0.21</v>
      </c>
      <c r="F122" s="10">
        <v>579.59</v>
      </c>
      <c r="G122" s="11" t="s">
        <v>51</v>
      </c>
      <c r="H122" s="6" t="s">
        <v>492</v>
      </c>
    </row>
    <row r="123" spans="1:8" ht="15" customHeight="1" x14ac:dyDescent="0.2">
      <c r="A123" s="6" t="s">
        <v>534</v>
      </c>
      <c r="B123" s="16">
        <v>43501</v>
      </c>
      <c r="C123" s="7" t="s">
        <v>155</v>
      </c>
      <c r="D123" s="8">
        <v>847.5</v>
      </c>
      <c r="E123" s="9">
        <v>0.04</v>
      </c>
      <c r="F123" s="10">
        <v>881.4</v>
      </c>
      <c r="G123" s="11" t="s">
        <v>51</v>
      </c>
      <c r="H123" s="6" t="s">
        <v>492</v>
      </c>
    </row>
    <row r="124" spans="1:8" x14ac:dyDescent="0.2">
      <c r="A124" s="6" t="s">
        <v>534</v>
      </c>
      <c r="B124" s="16">
        <v>43510</v>
      </c>
      <c r="C124" s="7" t="s">
        <v>387</v>
      </c>
      <c r="D124" s="8">
        <v>720</v>
      </c>
      <c r="E124" s="9">
        <v>0.04</v>
      </c>
      <c r="F124" s="10">
        <v>748.8</v>
      </c>
      <c r="G124" s="11" t="s">
        <v>51</v>
      </c>
      <c r="H124" s="6" t="s">
        <v>487</v>
      </c>
    </row>
    <row r="125" spans="1:8" x14ac:dyDescent="0.2">
      <c r="A125" s="6" t="s">
        <v>33</v>
      </c>
      <c r="B125" s="16">
        <v>43473</v>
      </c>
      <c r="C125" s="7" t="s">
        <v>432</v>
      </c>
      <c r="D125" s="8">
        <v>450</v>
      </c>
      <c r="E125" s="9">
        <v>0</v>
      </c>
      <c r="F125" s="10">
        <v>450</v>
      </c>
      <c r="G125" s="12" t="s">
        <v>37</v>
      </c>
      <c r="H125" s="6" t="s">
        <v>480</v>
      </c>
    </row>
    <row r="126" spans="1:8" ht="15" customHeight="1" x14ac:dyDescent="0.2">
      <c r="A126" s="6" t="s">
        <v>33</v>
      </c>
      <c r="B126" s="16">
        <v>43473</v>
      </c>
      <c r="C126" s="7" t="s">
        <v>202</v>
      </c>
      <c r="D126" s="8">
        <v>450</v>
      </c>
      <c r="E126" s="9">
        <v>0</v>
      </c>
      <c r="F126" s="10">
        <v>450</v>
      </c>
      <c r="G126" s="11" t="s">
        <v>37</v>
      </c>
      <c r="H126" s="6" t="s">
        <v>480</v>
      </c>
    </row>
    <row r="127" spans="1:8" ht="15" customHeight="1" x14ac:dyDescent="0.2">
      <c r="A127" s="6" t="s">
        <v>33</v>
      </c>
      <c r="B127" s="16">
        <v>43473</v>
      </c>
      <c r="C127" s="7" t="s">
        <v>302</v>
      </c>
      <c r="D127" s="8">
        <v>450</v>
      </c>
      <c r="E127" s="9">
        <v>0</v>
      </c>
      <c r="F127" s="10">
        <v>450</v>
      </c>
      <c r="G127" s="11" t="s">
        <v>37</v>
      </c>
      <c r="H127" s="6" t="s">
        <v>480</v>
      </c>
    </row>
    <row r="128" spans="1:8" ht="15" customHeight="1" x14ac:dyDescent="0.2">
      <c r="A128" s="6" t="s">
        <v>33</v>
      </c>
      <c r="B128" s="16">
        <v>43473</v>
      </c>
      <c r="C128" s="7" t="s">
        <v>431</v>
      </c>
      <c r="D128" s="8">
        <v>450</v>
      </c>
      <c r="E128" s="9">
        <v>0</v>
      </c>
      <c r="F128" s="10">
        <v>450</v>
      </c>
      <c r="G128" s="12" t="s">
        <v>37</v>
      </c>
      <c r="H128" s="6" t="s">
        <v>480</v>
      </c>
    </row>
    <row r="129" spans="1:8" ht="15" customHeight="1" x14ac:dyDescent="0.2">
      <c r="A129" s="6" t="s">
        <v>33</v>
      </c>
      <c r="B129" s="16">
        <v>43473</v>
      </c>
      <c r="C129" s="7" t="s">
        <v>433</v>
      </c>
      <c r="D129" s="8">
        <v>450</v>
      </c>
      <c r="E129" s="9">
        <v>0</v>
      </c>
      <c r="F129" s="10">
        <v>450</v>
      </c>
      <c r="G129" s="12" t="s">
        <v>37</v>
      </c>
      <c r="H129" s="6" t="s">
        <v>480</v>
      </c>
    </row>
    <row r="130" spans="1:8" x14ac:dyDescent="0.2">
      <c r="A130" s="6" t="s">
        <v>347</v>
      </c>
      <c r="B130" s="16">
        <v>43537</v>
      </c>
      <c r="C130" s="7" t="s">
        <v>348</v>
      </c>
      <c r="D130" s="8">
        <v>194.69499999999999</v>
      </c>
      <c r="E130" s="9">
        <v>0.21</v>
      </c>
      <c r="F130" s="10">
        <v>235.58094999999997</v>
      </c>
      <c r="G130" s="17" t="s">
        <v>3</v>
      </c>
      <c r="H130" s="6" t="s">
        <v>493</v>
      </c>
    </row>
    <row r="131" spans="1:8" ht="21.75" customHeight="1" x14ac:dyDescent="0.2">
      <c r="A131" s="28" t="s">
        <v>95</v>
      </c>
      <c r="B131" s="29">
        <v>43479</v>
      </c>
      <c r="C131" s="30" t="s">
        <v>96</v>
      </c>
      <c r="D131" s="31">
        <v>500</v>
      </c>
      <c r="E131" s="32">
        <v>0</v>
      </c>
      <c r="F131" s="33">
        <v>500</v>
      </c>
      <c r="G131" s="34" t="s">
        <v>31</v>
      </c>
      <c r="H131" s="35" t="s">
        <v>9</v>
      </c>
    </row>
    <row r="132" spans="1:8" ht="15" customHeight="1" x14ac:dyDescent="0.2">
      <c r="A132" s="6" t="s">
        <v>535</v>
      </c>
      <c r="B132" s="16">
        <v>43480</v>
      </c>
      <c r="C132" s="7" t="s">
        <v>461</v>
      </c>
      <c r="D132" s="8">
        <f>5950-1785</f>
        <v>4165</v>
      </c>
      <c r="E132" s="9">
        <v>0.21</v>
      </c>
      <c r="F132" s="10">
        <f>+D132*1.21</f>
        <v>5039.6499999999996</v>
      </c>
      <c r="G132" s="11" t="s">
        <v>21</v>
      </c>
      <c r="H132" s="6" t="s">
        <v>494</v>
      </c>
    </row>
    <row r="133" spans="1:8" ht="15" customHeight="1" x14ac:dyDescent="0.2">
      <c r="A133" s="6" t="s">
        <v>535</v>
      </c>
      <c r="B133" s="16">
        <v>43480</v>
      </c>
      <c r="C133" s="7" t="s">
        <v>287</v>
      </c>
      <c r="D133" s="8">
        <v>1785</v>
      </c>
      <c r="E133" s="9">
        <v>0.21</v>
      </c>
      <c r="F133" s="10">
        <v>2159.85</v>
      </c>
      <c r="G133" s="11" t="s">
        <v>21</v>
      </c>
      <c r="H133" s="6" t="s">
        <v>494</v>
      </c>
    </row>
    <row r="134" spans="1:8" ht="15" customHeight="1" x14ac:dyDescent="0.2">
      <c r="A134" s="6" t="s">
        <v>344</v>
      </c>
      <c r="B134" s="16">
        <v>43475</v>
      </c>
      <c r="C134" s="7" t="s">
        <v>345</v>
      </c>
      <c r="D134" s="8">
        <v>176.47</v>
      </c>
      <c r="E134" s="9">
        <v>0</v>
      </c>
      <c r="F134" s="10">
        <v>176.47</v>
      </c>
      <c r="G134" s="11" t="s">
        <v>18</v>
      </c>
      <c r="H134" s="6" t="s">
        <v>486</v>
      </c>
    </row>
    <row r="135" spans="1:8" ht="15" customHeight="1" x14ac:dyDescent="0.2">
      <c r="A135" s="6" t="s">
        <v>445</v>
      </c>
      <c r="B135" s="16">
        <v>43523</v>
      </c>
      <c r="C135" s="7" t="s">
        <v>446</v>
      </c>
      <c r="D135" s="8">
        <v>39.9</v>
      </c>
      <c r="E135" s="9">
        <v>0</v>
      </c>
      <c r="F135" s="10">
        <v>39.9</v>
      </c>
      <c r="G135" s="11" t="s">
        <v>469</v>
      </c>
      <c r="H135" s="6" t="s">
        <v>464</v>
      </c>
    </row>
    <row r="136" spans="1:8" ht="15" customHeight="1" x14ac:dyDescent="0.2">
      <c r="A136" s="6" t="s">
        <v>54</v>
      </c>
      <c r="B136" s="16">
        <v>43514</v>
      </c>
      <c r="C136" s="7" t="s">
        <v>148</v>
      </c>
      <c r="D136" s="8">
        <v>6.91</v>
      </c>
      <c r="E136" s="9">
        <v>0.1</v>
      </c>
      <c r="F136" s="10">
        <v>7.601</v>
      </c>
      <c r="G136" s="17" t="s">
        <v>3</v>
      </c>
      <c r="H136" s="6" t="s">
        <v>475</v>
      </c>
    </row>
    <row r="137" spans="1:8" ht="15" customHeight="1" x14ac:dyDescent="0.2">
      <c r="A137" s="6" t="s">
        <v>536</v>
      </c>
      <c r="B137" s="16">
        <v>43512</v>
      </c>
      <c r="C137" s="7" t="s">
        <v>209</v>
      </c>
      <c r="D137" s="8">
        <v>710.88</v>
      </c>
      <c r="E137" s="9">
        <v>0.21</v>
      </c>
      <c r="F137" s="10">
        <v>860.16480000000001</v>
      </c>
      <c r="G137" s="17" t="s">
        <v>3</v>
      </c>
      <c r="H137" s="6" t="s">
        <v>4</v>
      </c>
    </row>
    <row r="138" spans="1:8" ht="15" customHeight="1" x14ac:dyDescent="0.2">
      <c r="A138" s="6" t="s">
        <v>536</v>
      </c>
      <c r="B138" s="16">
        <v>43521</v>
      </c>
      <c r="C138" s="7" t="s">
        <v>460</v>
      </c>
      <c r="D138" s="8">
        <v>722.98</v>
      </c>
      <c r="E138" s="9">
        <v>0.21</v>
      </c>
      <c r="F138" s="10">
        <v>874.80579999999998</v>
      </c>
      <c r="G138" s="17" t="s">
        <v>3</v>
      </c>
      <c r="H138" s="6" t="s">
        <v>4</v>
      </c>
    </row>
    <row r="139" spans="1:8" ht="15" customHeight="1" x14ac:dyDescent="0.2">
      <c r="A139" s="6" t="s">
        <v>536</v>
      </c>
      <c r="B139" s="16">
        <v>43525</v>
      </c>
      <c r="C139" s="7" t="s">
        <v>296</v>
      </c>
      <c r="D139" s="8">
        <v>1421.76</v>
      </c>
      <c r="E139" s="9">
        <v>0.21</v>
      </c>
      <c r="F139" s="10">
        <v>1720.3296</v>
      </c>
      <c r="G139" s="17" t="s">
        <v>3</v>
      </c>
      <c r="H139" s="6" t="s">
        <v>4</v>
      </c>
    </row>
    <row r="140" spans="1:8" ht="15" customHeight="1" x14ac:dyDescent="0.2">
      <c r="A140" s="6" t="s">
        <v>232</v>
      </c>
      <c r="B140" s="16">
        <v>43503</v>
      </c>
      <c r="C140" s="7" t="s">
        <v>233</v>
      </c>
      <c r="D140" s="8">
        <v>80</v>
      </c>
      <c r="E140" s="9">
        <v>0.21</v>
      </c>
      <c r="F140" s="10">
        <v>96.8</v>
      </c>
      <c r="G140" s="11" t="s">
        <v>18</v>
      </c>
      <c r="H140" s="6" t="s">
        <v>490</v>
      </c>
    </row>
    <row r="141" spans="1:8" x14ac:dyDescent="0.2">
      <c r="A141" s="6" t="s">
        <v>41</v>
      </c>
      <c r="B141" s="16">
        <v>43516</v>
      </c>
      <c r="C141" s="7" t="s">
        <v>326</v>
      </c>
      <c r="D141" s="8">
        <v>39</v>
      </c>
      <c r="E141" s="9">
        <v>0.21</v>
      </c>
      <c r="F141" s="10">
        <v>47.19</v>
      </c>
      <c r="G141" s="11" t="s">
        <v>5</v>
      </c>
      <c r="H141" s="6" t="s">
        <v>4</v>
      </c>
    </row>
    <row r="142" spans="1:8" ht="15" customHeight="1" x14ac:dyDescent="0.2">
      <c r="A142" s="6" t="s">
        <v>161</v>
      </c>
      <c r="B142" s="16">
        <v>43507</v>
      </c>
      <c r="C142" s="7" t="s">
        <v>162</v>
      </c>
      <c r="D142" s="8">
        <v>120</v>
      </c>
      <c r="E142" s="9">
        <v>0</v>
      </c>
      <c r="F142" s="10">
        <v>120</v>
      </c>
      <c r="G142" s="11" t="s">
        <v>44</v>
      </c>
      <c r="H142" s="6" t="s">
        <v>489</v>
      </c>
    </row>
    <row r="143" spans="1:8" x14ac:dyDescent="0.2">
      <c r="A143" s="6" t="s">
        <v>99</v>
      </c>
      <c r="B143" s="16">
        <v>43480</v>
      </c>
      <c r="C143" s="7" t="s">
        <v>100</v>
      </c>
      <c r="D143" s="8">
        <v>75</v>
      </c>
      <c r="E143" s="9">
        <v>0</v>
      </c>
      <c r="F143" s="10">
        <v>75</v>
      </c>
      <c r="G143" s="17" t="s">
        <v>3</v>
      </c>
      <c r="H143" s="6" t="s">
        <v>9</v>
      </c>
    </row>
    <row r="144" spans="1:8" ht="15" customHeight="1" x14ac:dyDescent="0.2">
      <c r="A144" s="6" t="s">
        <v>36</v>
      </c>
      <c r="B144" s="16">
        <v>43496</v>
      </c>
      <c r="C144" s="7" t="s">
        <v>112</v>
      </c>
      <c r="D144" s="8">
        <v>177.65</v>
      </c>
      <c r="E144" s="9">
        <v>0.1</v>
      </c>
      <c r="F144" s="10">
        <v>195.41500000000002</v>
      </c>
      <c r="G144" s="11" t="s">
        <v>470</v>
      </c>
      <c r="H144" s="6" t="s">
        <v>495</v>
      </c>
    </row>
    <row r="145" spans="1:8" ht="15" customHeight="1" x14ac:dyDescent="0.2">
      <c r="A145" s="6" t="s">
        <v>36</v>
      </c>
      <c r="B145" s="16">
        <v>43496</v>
      </c>
      <c r="C145" s="7" t="s">
        <v>111</v>
      </c>
      <c r="D145" s="8">
        <v>281.70999999999998</v>
      </c>
      <c r="E145" s="9">
        <v>0.1</v>
      </c>
      <c r="F145" s="10">
        <v>309.88099999999997</v>
      </c>
      <c r="G145" s="11" t="s">
        <v>470</v>
      </c>
      <c r="H145" s="6" t="s">
        <v>495</v>
      </c>
    </row>
    <row r="146" spans="1:8" ht="15" customHeight="1" x14ac:dyDescent="0.2">
      <c r="A146" s="6" t="s">
        <v>36</v>
      </c>
      <c r="B146" s="16">
        <v>43497</v>
      </c>
      <c r="C146" s="7" t="s">
        <v>278</v>
      </c>
      <c r="D146" s="8">
        <v>817.54</v>
      </c>
      <c r="E146" s="9">
        <v>0.1</v>
      </c>
      <c r="F146" s="10">
        <v>899.29399999999998</v>
      </c>
      <c r="G146" s="11" t="s">
        <v>470</v>
      </c>
      <c r="H146" s="6" t="s">
        <v>495</v>
      </c>
    </row>
    <row r="147" spans="1:8" ht="15" customHeight="1" x14ac:dyDescent="0.2">
      <c r="A147" s="6" t="s">
        <v>36</v>
      </c>
      <c r="B147" s="16">
        <v>43497</v>
      </c>
      <c r="C147" s="7" t="s">
        <v>279</v>
      </c>
      <c r="D147" s="8">
        <v>266</v>
      </c>
      <c r="E147" s="9">
        <v>0.1</v>
      </c>
      <c r="F147" s="10">
        <v>292.60000000000002</v>
      </c>
      <c r="G147" s="11" t="s">
        <v>470</v>
      </c>
      <c r="H147" s="6" t="s">
        <v>495</v>
      </c>
    </row>
    <row r="148" spans="1:8" ht="15" customHeight="1" x14ac:dyDescent="0.2">
      <c r="A148" s="6" t="s">
        <v>36</v>
      </c>
      <c r="B148" s="16">
        <v>43503</v>
      </c>
      <c r="C148" s="7" t="s">
        <v>280</v>
      </c>
      <c r="D148" s="8">
        <v>435</v>
      </c>
      <c r="E148" s="9">
        <v>0</v>
      </c>
      <c r="F148" s="10">
        <v>435</v>
      </c>
      <c r="G148" s="11" t="s">
        <v>470</v>
      </c>
      <c r="H148" s="6" t="s">
        <v>489</v>
      </c>
    </row>
    <row r="149" spans="1:8" ht="15" customHeight="1" x14ac:dyDescent="0.2">
      <c r="A149" s="6" t="s">
        <v>407</v>
      </c>
      <c r="B149" s="16">
        <v>43553</v>
      </c>
      <c r="C149" s="7" t="s">
        <v>409</v>
      </c>
      <c r="D149" s="8">
        <v>200</v>
      </c>
      <c r="E149" s="9">
        <v>0</v>
      </c>
      <c r="F149" s="10">
        <v>200</v>
      </c>
      <c r="G149" s="11" t="s">
        <v>51</v>
      </c>
      <c r="H149" s="6" t="s">
        <v>480</v>
      </c>
    </row>
    <row r="150" spans="1:8" ht="15" customHeight="1" x14ac:dyDescent="0.2">
      <c r="A150" s="6" t="s">
        <v>407</v>
      </c>
      <c r="B150" s="16">
        <v>43549</v>
      </c>
      <c r="C150" s="7" t="s">
        <v>408</v>
      </c>
      <c r="D150" s="8">
        <v>200</v>
      </c>
      <c r="E150" s="9">
        <v>0</v>
      </c>
      <c r="F150" s="10">
        <v>200</v>
      </c>
      <c r="G150" s="11" t="s">
        <v>51</v>
      </c>
      <c r="H150" s="6" t="s">
        <v>480</v>
      </c>
    </row>
    <row r="151" spans="1:8" ht="15" customHeight="1" x14ac:dyDescent="0.2">
      <c r="A151" s="6" t="s">
        <v>48</v>
      </c>
      <c r="B151" s="16">
        <v>43537</v>
      </c>
      <c r="C151" s="7" t="s">
        <v>262</v>
      </c>
      <c r="D151" s="8">
        <v>160</v>
      </c>
      <c r="E151" s="9">
        <v>0</v>
      </c>
      <c r="F151" s="10">
        <v>160</v>
      </c>
      <c r="G151" s="17" t="s">
        <v>3</v>
      </c>
      <c r="H151" s="6" t="s">
        <v>489</v>
      </c>
    </row>
    <row r="152" spans="1:8" ht="15" customHeight="1" x14ac:dyDescent="0.2">
      <c r="A152" s="11" t="s">
        <v>48</v>
      </c>
      <c r="B152" s="16">
        <v>43549</v>
      </c>
      <c r="C152" s="7" t="s">
        <v>298</v>
      </c>
      <c r="D152" s="8">
        <v>160</v>
      </c>
      <c r="E152" s="9">
        <v>0</v>
      </c>
      <c r="F152" s="10">
        <v>160</v>
      </c>
      <c r="G152" s="17" t="s">
        <v>3</v>
      </c>
      <c r="H152" s="6" t="s">
        <v>489</v>
      </c>
    </row>
    <row r="153" spans="1:8" ht="15" customHeight="1" x14ac:dyDescent="0.2">
      <c r="A153" s="11" t="s">
        <v>48</v>
      </c>
      <c r="B153" s="16">
        <v>43553</v>
      </c>
      <c r="C153" s="7" t="s">
        <v>299</v>
      </c>
      <c r="D153" s="8">
        <v>160</v>
      </c>
      <c r="E153" s="9">
        <v>0</v>
      </c>
      <c r="F153" s="10">
        <v>160</v>
      </c>
      <c r="G153" s="17" t="s">
        <v>3</v>
      </c>
      <c r="H153" s="6" t="s">
        <v>489</v>
      </c>
    </row>
    <row r="154" spans="1:8" ht="15" customHeight="1" x14ac:dyDescent="0.2">
      <c r="A154" s="6" t="s">
        <v>45</v>
      </c>
      <c r="B154" s="16">
        <v>43488</v>
      </c>
      <c r="C154" s="7" t="s">
        <v>75</v>
      </c>
      <c r="D154" s="8">
        <v>45.9</v>
      </c>
      <c r="E154" s="9">
        <v>0</v>
      </c>
      <c r="F154" s="10">
        <v>45.9</v>
      </c>
      <c r="G154" s="17" t="s">
        <v>3</v>
      </c>
      <c r="H154" s="6" t="s">
        <v>46</v>
      </c>
    </row>
    <row r="155" spans="1:8" ht="15" customHeight="1" x14ac:dyDescent="0.2">
      <c r="A155" s="6" t="s">
        <v>442</v>
      </c>
      <c r="B155" s="16">
        <v>43535</v>
      </c>
      <c r="C155" s="7" t="s">
        <v>443</v>
      </c>
      <c r="D155" s="8">
        <v>1275</v>
      </c>
      <c r="E155" s="9">
        <v>0.21</v>
      </c>
      <c r="F155" s="10">
        <v>1542.75</v>
      </c>
      <c r="G155" s="11" t="s">
        <v>471</v>
      </c>
      <c r="H155" s="6" t="s">
        <v>487</v>
      </c>
    </row>
    <row r="156" spans="1:8" ht="15" customHeight="1" x14ac:dyDescent="0.2">
      <c r="A156" s="6" t="s">
        <v>537</v>
      </c>
      <c r="B156" s="16">
        <v>43467</v>
      </c>
      <c r="C156" s="7" t="s">
        <v>63</v>
      </c>
      <c r="D156" s="8">
        <v>315</v>
      </c>
      <c r="E156" s="9">
        <v>0.21</v>
      </c>
      <c r="F156" s="10">
        <v>381.15</v>
      </c>
      <c r="G156" s="11" t="s">
        <v>7</v>
      </c>
      <c r="H156" s="6" t="s">
        <v>468</v>
      </c>
    </row>
    <row r="157" spans="1:8" x14ac:dyDescent="0.2">
      <c r="A157" s="6" t="s">
        <v>537</v>
      </c>
      <c r="B157" s="16">
        <v>43497</v>
      </c>
      <c r="C157" s="7" t="s">
        <v>136</v>
      </c>
      <c r="D157" s="8">
        <v>45</v>
      </c>
      <c r="E157" s="9">
        <v>0.21</v>
      </c>
      <c r="F157" s="10">
        <v>54.45</v>
      </c>
      <c r="G157" s="11" t="s">
        <v>7</v>
      </c>
      <c r="H157" s="6" t="s">
        <v>468</v>
      </c>
    </row>
    <row r="158" spans="1:8" ht="15" customHeight="1" x14ac:dyDescent="0.2">
      <c r="A158" s="6" t="s">
        <v>537</v>
      </c>
      <c r="B158" s="16">
        <v>43508</v>
      </c>
      <c r="C158" s="7" t="s">
        <v>142</v>
      </c>
      <c r="D158" s="8">
        <v>1251.1500000000001</v>
      </c>
      <c r="E158" s="9">
        <v>0.21</v>
      </c>
      <c r="F158" s="10">
        <v>1513.8915000000002</v>
      </c>
      <c r="G158" s="17" t="s">
        <v>3</v>
      </c>
      <c r="H158" s="6" t="s">
        <v>56</v>
      </c>
    </row>
    <row r="159" spans="1:8" ht="15" customHeight="1" x14ac:dyDescent="0.2">
      <c r="A159" s="6" t="s">
        <v>537</v>
      </c>
      <c r="B159" s="16">
        <v>43550</v>
      </c>
      <c r="C159" s="7" t="s">
        <v>295</v>
      </c>
      <c r="D159" s="8">
        <v>28.6</v>
      </c>
      <c r="E159" s="9">
        <v>0.21</v>
      </c>
      <c r="F159" s="10">
        <v>34.606000000000002</v>
      </c>
      <c r="G159" s="11" t="s">
        <v>7</v>
      </c>
      <c r="H159" s="6" t="s">
        <v>40</v>
      </c>
    </row>
    <row r="160" spans="1:8" ht="15" customHeight="1" x14ac:dyDescent="0.2">
      <c r="A160" s="6" t="s">
        <v>23</v>
      </c>
      <c r="B160" s="16">
        <v>43551</v>
      </c>
      <c r="C160" s="7" t="s">
        <v>334</v>
      </c>
      <c r="D160" s="8">
        <v>60</v>
      </c>
      <c r="E160" s="9">
        <v>0.21</v>
      </c>
      <c r="F160" s="10">
        <v>72.599999999999994</v>
      </c>
      <c r="G160" s="11" t="s">
        <v>471</v>
      </c>
      <c r="H160" s="6" t="s">
        <v>30</v>
      </c>
    </row>
    <row r="161" spans="1:8" ht="15" customHeight="1" x14ac:dyDescent="0.2">
      <c r="A161" s="6" t="s">
        <v>23</v>
      </c>
      <c r="B161" s="16">
        <v>43479</v>
      </c>
      <c r="C161" s="7" t="s">
        <v>64</v>
      </c>
      <c r="D161" s="8">
        <v>68.81</v>
      </c>
      <c r="E161" s="9">
        <v>0.21</v>
      </c>
      <c r="F161" s="10">
        <v>83.260099999999994</v>
      </c>
      <c r="G161" s="11" t="s">
        <v>5</v>
      </c>
      <c r="H161" s="6" t="s">
        <v>30</v>
      </c>
    </row>
    <row r="162" spans="1:8" ht="15" customHeight="1" x14ac:dyDescent="0.2">
      <c r="A162" s="6" t="s">
        <v>23</v>
      </c>
      <c r="B162" s="16">
        <v>43486</v>
      </c>
      <c r="C162" s="7" t="s">
        <v>229</v>
      </c>
      <c r="D162" s="8">
        <v>2460</v>
      </c>
      <c r="E162" s="9">
        <v>0.21</v>
      </c>
      <c r="F162" s="10">
        <v>2976.6</v>
      </c>
      <c r="G162" s="11" t="s">
        <v>471</v>
      </c>
      <c r="H162" s="6" t="s">
        <v>496</v>
      </c>
    </row>
    <row r="163" spans="1:8" ht="15" customHeight="1" x14ac:dyDescent="0.2">
      <c r="A163" s="6" t="s">
        <v>23</v>
      </c>
      <c r="B163" s="16">
        <v>43489</v>
      </c>
      <c r="C163" s="7" t="s">
        <v>139</v>
      </c>
      <c r="D163" s="8">
        <v>175.54</v>
      </c>
      <c r="E163" s="9">
        <v>0.21</v>
      </c>
      <c r="F163" s="10">
        <v>212.4</v>
      </c>
      <c r="G163" s="17" t="s">
        <v>471</v>
      </c>
      <c r="H163" s="6" t="s">
        <v>464</v>
      </c>
    </row>
    <row r="164" spans="1:8" ht="15" customHeight="1" x14ac:dyDescent="0.2">
      <c r="A164" s="6" t="s">
        <v>23</v>
      </c>
      <c r="B164" s="16">
        <v>43493</v>
      </c>
      <c r="C164" s="7" t="s">
        <v>109</v>
      </c>
      <c r="D164" s="8">
        <v>72</v>
      </c>
      <c r="E164" s="9">
        <v>0.21</v>
      </c>
      <c r="F164" s="10">
        <v>87.12</v>
      </c>
      <c r="G164" s="11" t="s">
        <v>5</v>
      </c>
      <c r="H164" s="6" t="s">
        <v>35</v>
      </c>
    </row>
    <row r="165" spans="1:8" ht="15" customHeight="1" x14ac:dyDescent="0.2">
      <c r="A165" s="6" t="s">
        <v>23</v>
      </c>
      <c r="B165" s="16">
        <v>43495</v>
      </c>
      <c r="C165" s="7" t="s">
        <v>117</v>
      </c>
      <c r="D165" s="8">
        <v>181.6</v>
      </c>
      <c r="E165" s="9">
        <v>0.21</v>
      </c>
      <c r="F165" s="10">
        <v>219.73599999999999</v>
      </c>
      <c r="G165" s="11" t="s">
        <v>5</v>
      </c>
      <c r="H165" s="6" t="s">
        <v>30</v>
      </c>
    </row>
    <row r="166" spans="1:8" ht="15" customHeight="1" x14ac:dyDescent="0.2">
      <c r="A166" s="6" t="s">
        <v>23</v>
      </c>
      <c r="B166" s="16">
        <v>43497</v>
      </c>
      <c r="C166" s="7" t="s">
        <v>92</v>
      </c>
      <c r="D166" s="8">
        <v>65.73</v>
      </c>
      <c r="E166" s="9">
        <v>0.21</v>
      </c>
      <c r="F166" s="10">
        <v>79.533299999999997</v>
      </c>
      <c r="G166" s="17" t="s">
        <v>3</v>
      </c>
      <c r="H166" s="6" t="s">
        <v>30</v>
      </c>
    </row>
    <row r="167" spans="1:8" ht="15" customHeight="1" x14ac:dyDescent="0.2">
      <c r="A167" s="6" t="s">
        <v>23</v>
      </c>
      <c r="B167" s="16">
        <v>43501</v>
      </c>
      <c r="C167" s="7" t="s">
        <v>211</v>
      </c>
      <c r="D167" s="8">
        <v>31.62</v>
      </c>
      <c r="E167" s="9">
        <v>0.21</v>
      </c>
      <c r="F167" s="10">
        <v>38.260199999999998</v>
      </c>
      <c r="G167" s="11" t="s">
        <v>21</v>
      </c>
      <c r="H167" s="6" t="s">
        <v>40</v>
      </c>
    </row>
    <row r="168" spans="1:8" ht="15" customHeight="1" x14ac:dyDescent="0.2">
      <c r="A168" s="6" t="s">
        <v>23</v>
      </c>
      <c r="B168" s="16">
        <v>43504</v>
      </c>
      <c r="C168" s="7" t="s">
        <v>138</v>
      </c>
      <c r="D168" s="8">
        <v>73</v>
      </c>
      <c r="E168" s="9">
        <v>0.21</v>
      </c>
      <c r="F168" s="10">
        <v>88.33</v>
      </c>
      <c r="G168" s="11" t="s">
        <v>471</v>
      </c>
      <c r="H168" s="6" t="s">
        <v>464</v>
      </c>
    </row>
    <row r="169" spans="1:8" ht="15" customHeight="1" x14ac:dyDescent="0.2">
      <c r="A169" s="6" t="s">
        <v>23</v>
      </c>
      <c r="B169" s="16">
        <v>43508</v>
      </c>
      <c r="C169" s="7" t="s">
        <v>116</v>
      </c>
      <c r="D169" s="8">
        <v>22.11</v>
      </c>
      <c r="E169" s="9">
        <v>0.21</v>
      </c>
      <c r="F169" s="10">
        <v>26.7531</v>
      </c>
      <c r="G169" s="11" t="s">
        <v>470</v>
      </c>
      <c r="H169" s="6" t="s">
        <v>30</v>
      </c>
    </row>
    <row r="170" spans="1:8" ht="15" customHeight="1" x14ac:dyDescent="0.2">
      <c r="A170" s="6" t="s">
        <v>23</v>
      </c>
      <c r="B170" s="16">
        <v>43510</v>
      </c>
      <c r="C170" s="7" t="s">
        <v>174</v>
      </c>
      <c r="D170" s="8">
        <v>17.78</v>
      </c>
      <c r="E170" s="9">
        <v>0.21</v>
      </c>
      <c r="F170" s="10">
        <v>21.5138</v>
      </c>
      <c r="G170" s="11" t="s">
        <v>471</v>
      </c>
      <c r="H170" s="6" t="s">
        <v>40</v>
      </c>
    </row>
    <row r="171" spans="1:8" ht="15" customHeight="1" x14ac:dyDescent="0.2">
      <c r="A171" s="6" t="s">
        <v>23</v>
      </c>
      <c r="B171" s="16">
        <v>43510</v>
      </c>
      <c r="C171" s="7" t="s">
        <v>178</v>
      </c>
      <c r="D171" s="8">
        <v>33.729999999999997</v>
      </c>
      <c r="E171" s="9">
        <v>0.21</v>
      </c>
      <c r="F171" s="10">
        <v>40.813299999999998</v>
      </c>
      <c r="G171" s="11" t="s">
        <v>471</v>
      </c>
      <c r="H171" s="6" t="s">
        <v>30</v>
      </c>
    </row>
    <row r="172" spans="1:8" ht="15" customHeight="1" x14ac:dyDescent="0.2">
      <c r="A172" s="6" t="s">
        <v>23</v>
      </c>
      <c r="B172" s="16">
        <v>43511</v>
      </c>
      <c r="C172" s="7" t="s">
        <v>173</v>
      </c>
      <c r="D172" s="8">
        <v>68.599999999999994</v>
      </c>
      <c r="E172" s="9">
        <v>0.21</v>
      </c>
      <c r="F172" s="10">
        <v>83.006</v>
      </c>
      <c r="G172" s="11" t="s">
        <v>471</v>
      </c>
      <c r="H172" s="6" t="s">
        <v>30</v>
      </c>
    </row>
    <row r="173" spans="1:8" x14ac:dyDescent="0.2">
      <c r="A173" s="6" t="s">
        <v>23</v>
      </c>
      <c r="B173" s="16">
        <v>43522</v>
      </c>
      <c r="C173" s="7" t="s">
        <v>260</v>
      </c>
      <c r="D173" s="8">
        <v>105.04</v>
      </c>
      <c r="E173" s="9">
        <v>0.21</v>
      </c>
      <c r="F173" s="10">
        <v>127.0984</v>
      </c>
      <c r="G173" s="17" t="s">
        <v>3</v>
      </c>
      <c r="H173" s="6" t="s">
        <v>464</v>
      </c>
    </row>
    <row r="174" spans="1:8" ht="15" customHeight="1" x14ac:dyDescent="0.2">
      <c r="A174" s="6" t="s">
        <v>23</v>
      </c>
      <c r="B174" s="16">
        <v>43523</v>
      </c>
      <c r="C174" s="7" t="s">
        <v>268</v>
      </c>
      <c r="D174" s="8">
        <v>4.3</v>
      </c>
      <c r="E174" s="9">
        <v>0.21</v>
      </c>
      <c r="F174" s="10">
        <v>5.2029999999999994</v>
      </c>
      <c r="G174" s="11" t="s">
        <v>471</v>
      </c>
      <c r="H174" s="6" t="s">
        <v>30</v>
      </c>
    </row>
    <row r="175" spans="1:8" x14ac:dyDescent="0.2">
      <c r="A175" s="6" t="s">
        <v>23</v>
      </c>
      <c r="B175" s="16">
        <v>43529</v>
      </c>
      <c r="C175" s="7" t="s">
        <v>243</v>
      </c>
      <c r="D175" s="8">
        <v>6.67</v>
      </c>
      <c r="E175" s="9">
        <v>0.21</v>
      </c>
      <c r="F175" s="10">
        <v>8.0707000000000004</v>
      </c>
      <c r="G175" s="11" t="s">
        <v>21</v>
      </c>
      <c r="H175" s="6" t="s">
        <v>35</v>
      </c>
    </row>
    <row r="176" spans="1:8" ht="15" customHeight="1" x14ac:dyDescent="0.2">
      <c r="A176" s="6" t="s">
        <v>23</v>
      </c>
      <c r="B176" s="16">
        <v>43536</v>
      </c>
      <c r="C176" s="7" t="s">
        <v>263</v>
      </c>
      <c r="D176" s="8">
        <v>292.39999999999998</v>
      </c>
      <c r="E176" s="9">
        <v>0.21</v>
      </c>
      <c r="F176" s="10">
        <v>353.80399999999997</v>
      </c>
      <c r="G176" s="17" t="s">
        <v>3</v>
      </c>
      <c r="H176" s="6" t="s">
        <v>35</v>
      </c>
    </row>
    <row r="177" spans="1:8" ht="15" customHeight="1" x14ac:dyDescent="0.2">
      <c r="A177" s="6" t="s">
        <v>23</v>
      </c>
      <c r="B177" s="16">
        <v>43546</v>
      </c>
      <c r="C177" s="7" t="s">
        <v>283</v>
      </c>
      <c r="D177" s="8">
        <v>47.32</v>
      </c>
      <c r="E177" s="9">
        <v>0.21</v>
      </c>
      <c r="F177" s="10">
        <v>57.257199999999997</v>
      </c>
      <c r="G177" s="11" t="s">
        <v>470</v>
      </c>
      <c r="H177" s="6" t="s">
        <v>30</v>
      </c>
    </row>
    <row r="178" spans="1:8" ht="15" customHeight="1" x14ac:dyDescent="0.2">
      <c r="A178" s="6" t="s">
        <v>23</v>
      </c>
      <c r="B178" s="16">
        <v>43549</v>
      </c>
      <c r="C178" s="7" t="s">
        <v>288</v>
      </c>
      <c r="D178" s="8">
        <v>118.04</v>
      </c>
      <c r="E178" s="9">
        <v>0.21</v>
      </c>
      <c r="F178" s="10">
        <v>142.82840000000002</v>
      </c>
      <c r="G178" s="17" t="s">
        <v>3</v>
      </c>
      <c r="H178" s="6" t="s">
        <v>35</v>
      </c>
    </row>
    <row r="179" spans="1:8" ht="15" customHeight="1" x14ac:dyDescent="0.2">
      <c r="A179" s="6" t="s">
        <v>23</v>
      </c>
      <c r="B179" s="16">
        <v>43549</v>
      </c>
      <c r="C179" s="7" t="s">
        <v>289</v>
      </c>
      <c r="D179" s="8">
        <v>46.25</v>
      </c>
      <c r="E179" s="9">
        <v>0.21</v>
      </c>
      <c r="F179" s="10">
        <v>55.962499999999999</v>
      </c>
      <c r="G179" s="17" t="s">
        <v>3</v>
      </c>
      <c r="H179" s="6" t="s">
        <v>35</v>
      </c>
    </row>
    <row r="180" spans="1:8" x14ac:dyDescent="0.2">
      <c r="A180" s="6" t="s">
        <v>23</v>
      </c>
      <c r="B180" s="16">
        <v>43551</v>
      </c>
      <c r="C180" s="7" t="s">
        <v>290</v>
      </c>
      <c r="D180" s="8">
        <v>5.63</v>
      </c>
      <c r="E180" s="9">
        <v>0.21</v>
      </c>
      <c r="F180" s="10">
        <v>6.8122999999999996</v>
      </c>
      <c r="G180" s="17" t="s">
        <v>3</v>
      </c>
      <c r="H180" s="6" t="s">
        <v>35</v>
      </c>
    </row>
    <row r="181" spans="1:8" ht="15" customHeight="1" x14ac:dyDescent="0.2">
      <c r="A181" s="6" t="s">
        <v>23</v>
      </c>
      <c r="B181" s="16">
        <v>43552</v>
      </c>
      <c r="C181" s="7" t="s">
        <v>335</v>
      </c>
      <c r="D181" s="8">
        <v>178</v>
      </c>
      <c r="E181" s="9">
        <v>0.21</v>
      </c>
      <c r="F181" s="10">
        <v>215.38</v>
      </c>
      <c r="G181" s="11" t="s">
        <v>471</v>
      </c>
      <c r="H181" s="6" t="s">
        <v>35</v>
      </c>
    </row>
    <row r="182" spans="1:8" ht="15" customHeight="1" x14ac:dyDescent="0.2">
      <c r="A182" s="6" t="s">
        <v>23</v>
      </c>
      <c r="B182" s="16">
        <v>43553</v>
      </c>
      <c r="C182" s="7" t="s">
        <v>307</v>
      </c>
      <c r="D182" s="8">
        <v>95</v>
      </c>
      <c r="E182" s="9">
        <v>0.21</v>
      </c>
      <c r="F182" s="10">
        <v>114.95</v>
      </c>
      <c r="G182" s="17" t="s">
        <v>3</v>
      </c>
      <c r="H182" s="6" t="s">
        <v>30</v>
      </c>
    </row>
    <row r="183" spans="1:8" ht="15" customHeight="1" x14ac:dyDescent="0.2">
      <c r="A183" s="6" t="s">
        <v>23</v>
      </c>
      <c r="B183" s="16">
        <v>43553</v>
      </c>
      <c r="C183" s="7" t="s">
        <v>355</v>
      </c>
      <c r="D183" s="8">
        <v>650</v>
      </c>
      <c r="E183" s="9">
        <v>0.21</v>
      </c>
      <c r="F183" s="10">
        <v>786.5</v>
      </c>
      <c r="G183" s="11" t="s">
        <v>31</v>
      </c>
      <c r="H183" s="6" t="s">
        <v>496</v>
      </c>
    </row>
    <row r="184" spans="1:8" ht="15" customHeight="1" x14ac:dyDescent="0.2">
      <c r="A184" s="6" t="s">
        <v>538</v>
      </c>
      <c r="B184" s="16">
        <v>43466</v>
      </c>
      <c r="C184" s="7" t="s">
        <v>78</v>
      </c>
      <c r="D184" s="8">
        <v>700</v>
      </c>
      <c r="E184" s="9">
        <v>0.21</v>
      </c>
      <c r="F184" s="10">
        <v>847</v>
      </c>
      <c r="G184" s="17" t="s">
        <v>3</v>
      </c>
      <c r="H184" s="6" t="s">
        <v>497</v>
      </c>
    </row>
    <row r="185" spans="1:8" ht="15" customHeight="1" x14ac:dyDescent="0.2">
      <c r="A185" s="6" t="s">
        <v>538</v>
      </c>
      <c r="B185" s="16">
        <v>43497</v>
      </c>
      <c r="C185" s="7" t="s">
        <v>193</v>
      </c>
      <c r="D185" s="8">
        <v>700</v>
      </c>
      <c r="E185" s="9">
        <v>0.21</v>
      </c>
      <c r="F185" s="10">
        <v>847</v>
      </c>
      <c r="G185" s="17" t="s">
        <v>3</v>
      </c>
      <c r="H185" s="6" t="s">
        <v>497</v>
      </c>
    </row>
    <row r="186" spans="1:8" ht="15" customHeight="1" x14ac:dyDescent="0.2">
      <c r="A186" s="6" t="s">
        <v>538</v>
      </c>
      <c r="B186" s="16">
        <v>43525</v>
      </c>
      <c r="C186" s="7" t="s">
        <v>273</v>
      </c>
      <c r="D186" s="8">
        <v>700</v>
      </c>
      <c r="E186" s="9">
        <v>0.21</v>
      </c>
      <c r="F186" s="10">
        <v>847</v>
      </c>
      <c r="G186" s="17" t="s">
        <v>3</v>
      </c>
      <c r="H186" s="6" t="s">
        <v>497</v>
      </c>
    </row>
    <row r="187" spans="1:8" ht="15" customHeight="1" x14ac:dyDescent="0.2">
      <c r="A187" s="6" t="s">
        <v>200</v>
      </c>
      <c r="B187" s="16">
        <v>43507</v>
      </c>
      <c r="C187" s="7" t="s">
        <v>201</v>
      </c>
      <c r="D187" s="8">
        <v>275</v>
      </c>
      <c r="E187" s="9">
        <v>0.21</v>
      </c>
      <c r="F187" s="10">
        <v>332.75</v>
      </c>
      <c r="G187" s="11" t="s">
        <v>5</v>
      </c>
      <c r="H187" s="6" t="s">
        <v>496</v>
      </c>
    </row>
    <row r="188" spans="1:8" ht="15" customHeight="1" x14ac:dyDescent="0.2">
      <c r="A188" s="6" t="s">
        <v>129</v>
      </c>
      <c r="B188" s="16">
        <v>43497</v>
      </c>
      <c r="C188" s="7" t="s">
        <v>130</v>
      </c>
      <c r="D188" s="8">
        <v>60</v>
      </c>
      <c r="E188" s="9">
        <v>0.21</v>
      </c>
      <c r="F188" s="10">
        <v>72.599999999999994</v>
      </c>
      <c r="G188" s="11" t="s">
        <v>18</v>
      </c>
      <c r="H188" s="6" t="s">
        <v>490</v>
      </c>
    </row>
    <row r="189" spans="1:8" ht="15" customHeight="1" x14ac:dyDescent="0.2">
      <c r="A189" s="6" t="s">
        <v>14</v>
      </c>
      <c r="B189" s="16">
        <v>43469</v>
      </c>
      <c r="C189" s="7" t="s">
        <v>15</v>
      </c>
      <c r="D189" s="8">
        <v>625.59</v>
      </c>
      <c r="E189" s="9">
        <v>0</v>
      </c>
      <c r="F189" s="10">
        <v>625.59</v>
      </c>
      <c r="G189" s="17" t="s">
        <v>3</v>
      </c>
      <c r="H189" s="6" t="s">
        <v>16</v>
      </c>
    </row>
    <row r="190" spans="1:8" ht="15" customHeight="1" x14ac:dyDescent="0.2">
      <c r="A190" s="6" t="s">
        <v>14</v>
      </c>
      <c r="B190" s="16">
        <v>43501</v>
      </c>
      <c r="C190" s="7" t="s">
        <v>15</v>
      </c>
      <c r="D190" s="8">
        <v>625.59</v>
      </c>
      <c r="E190" s="9">
        <v>0</v>
      </c>
      <c r="F190" s="10">
        <v>625.59</v>
      </c>
      <c r="G190" s="17" t="s">
        <v>3</v>
      </c>
      <c r="H190" s="6" t="s">
        <v>16</v>
      </c>
    </row>
    <row r="191" spans="1:8" ht="15" customHeight="1" x14ac:dyDescent="0.2">
      <c r="A191" s="6" t="s">
        <v>14</v>
      </c>
      <c r="B191" s="16">
        <v>43525</v>
      </c>
      <c r="C191" s="7" t="s">
        <v>15</v>
      </c>
      <c r="D191" s="8">
        <v>625.59</v>
      </c>
      <c r="E191" s="9">
        <v>0</v>
      </c>
      <c r="F191" s="10">
        <v>625.59</v>
      </c>
      <c r="G191" s="17" t="s">
        <v>3</v>
      </c>
      <c r="H191" s="6" t="s">
        <v>16</v>
      </c>
    </row>
    <row r="192" spans="1:8" ht="15" customHeight="1" x14ac:dyDescent="0.2">
      <c r="A192" s="6" t="s">
        <v>539</v>
      </c>
      <c r="B192" s="16">
        <v>43510</v>
      </c>
      <c r="C192" s="7" t="s">
        <v>310</v>
      </c>
      <c r="D192" s="8">
        <v>1910</v>
      </c>
      <c r="E192" s="9">
        <v>0.1</v>
      </c>
      <c r="F192" s="10">
        <v>2101</v>
      </c>
      <c r="G192" s="11" t="s">
        <v>5</v>
      </c>
      <c r="H192" s="6" t="s">
        <v>475</v>
      </c>
    </row>
    <row r="193" spans="1:8" ht="15" customHeight="1" x14ac:dyDescent="0.2">
      <c r="A193" s="6" t="s">
        <v>539</v>
      </c>
      <c r="B193" s="16">
        <v>43510</v>
      </c>
      <c r="C193" s="7" t="s">
        <v>311</v>
      </c>
      <c r="D193" s="8">
        <v>805</v>
      </c>
      <c r="E193" s="9">
        <v>0.1</v>
      </c>
      <c r="F193" s="10">
        <v>885.5</v>
      </c>
      <c r="G193" s="11" t="s">
        <v>5</v>
      </c>
      <c r="H193" s="6" t="s">
        <v>475</v>
      </c>
    </row>
    <row r="194" spans="1:8" ht="15" customHeight="1" x14ac:dyDescent="0.2">
      <c r="A194" s="6" t="s">
        <v>540</v>
      </c>
      <c r="B194" s="16">
        <v>43489</v>
      </c>
      <c r="C194" s="7" t="s">
        <v>104</v>
      </c>
      <c r="D194" s="8">
        <v>38.43</v>
      </c>
      <c r="E194" s="9">
        <v>0.21</v>
      </c>
      <c r="F194" s="10">
        <v>46.500299999999996</v>
      </c>
      <c r="G194" s="11" t="s">
        <v>5</v>
      </c>
      <c r="H194" s="6" t="s">
        <v>464</v>
      </c>
    </row>
    <row r="195" spans="1:8" ht="15" customHeight="1" x14ac:dyDescent="0.2">
      <c r="A195" s="6" t="s">
        <v>541</v>
      </c>
      <c r="B195" s="16">
        <v>43525</v>
      </c>
      <c r="C195" s="7" t="s">
        <v>270</v>
      </c>
      <c r="D195" s="8">
        <v>300.74</v>
      </c>
      <c r="E195" s="9">
        <v>0</v>
      </c>
      <c r="F195" s="10">
        <v>300.74</v>
      </c>
      <c r="G195" s="11" t="s">
        <v>471</v>
      </c>
      <c r="H195" s="6" t="s">
        <v>32</v>
      </c>
    </row>
    <row r="196" spans="1:8" ht="15" customHeight="1" x14ac:dyDescent="0.2">
      <c r="A196" s="11" t="s">
        <v>27</v>
      </c>
      <c r="B196" s="16">
        <v>43549</v>
      </c>
      <c r="C196" s="7" t="s">
        <v>388</v>
      </c>
      <c r="D196" s="8">
        <v>454.67</v>
      </c>
      <c r="E196" s="9">
        <v>0.21</v>
      </c>
      <c r="F196" s="10">
        <v>550.15070000000003</v>
      </c>
      <c r="G196" s="17" t="s">
        <v>3</v>
      </c>
      <c r="H196" s="6" t="s">
        <v>28</v>
      </c>
    </row>
    <row r="197" spans="1:8" ht="15" customHeight="1" x14ac:dyDescent="0.2">
      <c r="A197" s="6" t="s">
        <v>27</v>
      </c>
      <c r="B197" s="16">
        <v>43479</v>
      </c>
      <c r="C197" s="7" t="s">
        <v>144</v>
      </c>
      <c r="D197" s="8">
        <v>4.5199999999999996</v>
      </c>
      <c r="E197" s="9">
        <v>0.21</v>
      </c>
      <c r="F197" s="10">
        <v>5.469199999999999</v>
      </c>
      <c r="G197" s="17" t="s">
        <v>3</v>
      </c>
      <c r="H197" s="6" t="s">
        <v>28</v>
      </c>
    </row>
    <row r="198" spans="1:8" ht="15" customHeight="1" x14ac:dyDescent="0.2">
      <c r="A198" s="11" t="s">
        <v>27</v>
      </c>
      <c r="B198" s="16">
        <v>43481</v>
      </c>
      <c r="C198" s="7" t="s">
        <v>71</v>
      </c>
      <c r="D198" s="8">
        <v>4.3600000000000003</v>
      </c>
      <c r="E198" s="9">
        <v>0.21</v>
      </c>
      <c r="F198" s="10">
        <v>5.2756000000000007</v>
      </c>
      <c r="G198" s="17" t="s">
        <v>3</v>
      </c>
      <c r="H198" s="6" t="s">
        <v>28</v>
      </c>
    </row>
    <row r="199" spans="1:8" ht="15" customHeight="1" x14ac:dyDescent="0.2">
      <c r="A199" s="6" t="s">
        <v>27</v>
      </c>
      <c r="B199" s="16">
        <v>43494</v>
      </c>
      <c r="C199" s="7" t="s">
        <v>219</v>
      </c>
      <c r="D199" s="8">
        <v>1773.32</v>
      </c>
      <c r="E199" s="9">
        <v>0.21</v>
      </c>
      <c r="F199" s="10">
        <v>2145.7172</v>
      </c>
      <c r="G199" s="17" t="s">
        <v>3</v>
      </c>
      <c r="H199" s="6" t="s">
        <v>28</v>
      </c>
    </row>
    <row r="200" spans="1:8" ht="15" customHeight="1" x14ac:dyDescent="0.2">
      <c r="A200" s="11" t="s">
        <v>27</v>
      </c>
      <c r="B200" s="16">
        <v>43495</v>
      </c>
      <c r="C200" s="7" t="s">
        <v>115</v>
      </c>
      <c r="D200" s="8">
        <v>3474.4545454545455</v>
      </c>
      <c r="E200" s="9">
        <v>0.21</v>
      </c>
      <c r="F200" s="10">
        <v>4204.09</v>
      </c>
      <c r="G200" s="17" t="s">
        <v>3</v>
      </c>
      <c r="H200" s="6" t="s">
        <v>28</v>
      </c>
    </row>
    <row r="201" spans="1:8" ht="15" customHeight="1" x14ac:dyDescent="0.2">
      <c r="A201" s="11" t="s">
        <v>27</v>
      </c>
      <c r="B201" s="16">
        <v>43495</v>
      </c>
      <c r="C201" s="7" t="s">
        <v>115</v>
      </c>
      <c r="D201" s="8">
        <v>147.87603305785126</v>
      </c>
      <c r="E201" s="9">
        <v>0.21</v>
      </c>
      <c r="F201" s="10">
        <v>178.93</v>
      </c>
      <c r="G201" s="11" t="s">
        <v>51</v>
      </c>
      <c r="H201" s="6" t="s">
        <v>28</v>
      </c>
    </row>
    <row r="202" spans="1:8" ht="15" customHeight="1" x14ac:dyDescent="0.2">
      <c r="A202" s="6" t="s">
        <v>27</v>
      </c>
      <c r="B202" s="16">
        <v>43509</v>
      </c>
      <c r="C202" s="7" t="s">
        <v>259</v>
      </c>
      <c r="D202" s="8">
        <v>4.22</v>
      </c>
      <c r="E202" s="9">
        <v>0.21</v>
      </c>
      <c r="F202" s="10">
        <v>5.1061999999999994</v>
      </c>
      <c r="G202" s="17" t="s">
        <v>3</v>
      </c>
      <c r="H202" s="6" t="s">
        <v>28</v>
      </c>
    </row>
    <row r="203" spans="1:8" ht="15" customHeight="1" x14ac:dyDescent="0.2">
      <c r="A203" s="6" t="s">
        <v>27</v>
      </c>
      <c r="B203" s="16">
        <v>43517</v>
      </c>
      <c r="C203" s="7" t="s">
        <v>306</v>
      </c>
      <c r="D203" s="8">
        <v>1773.14</v>
      </c>
      <c r="E203" s="9">
        <v>0.21</v>
      </c>
      <c r="F203" s="10">
        <v>2145.4994000000002</v>
      </c>
      <c r="G203" s="17" t="s">
        <v>3</v>
      </c>
      <c r="H203" s="6" t="s">
        <v>28</v>
      </c>
    </row>
    <row r="204" spans="1:8" ht="15" customHeight="1" x14ac:dyDescent="0.2">
      <c r="A204" s="11" t="s">
        <v>27</v>
      </c>
      <c r="B204" s="16">
        <v>43537</v>
      </c>
      <c r="C204" s="7" t="s">
        <v>371</v>
      </c>
      <c r="D204" s="8">
        <v>4.3600000000000003</v>
      </c>
      <c r="E204" s="9">
        <v>0.21</v>
      </c>
      <c r="F204" s="10">
        <v>5.2756000000000007</v>
      </c>
      <c r="G204" s="17" t="s">
        <v>3</v>
      </c>
      <c r="H204" s="6" t="s">
        <v>28</v>
      </c>
    </row>
    <row r="205" spans="1:8" ht="15" customHeight="1" x14ac:dyDescent="0.2">
      <c r="A205" s="6" t="s">
        <v>158</v>
      </c>
      <c r="B205" s="16">
        <v>43509</v>
      </c>
      <c r="C205" s="7" t="s">
        <v>15</v>
      </c>
      <c r="D205" s="8">
        <v>6.09</v>
      </c>
      <c r="E205" s="9">
        <v>0.1</v>
      </c>
      <c r="F205" s="10">
        <v>6.6989999999999998</v>
      </c>
      <c r="G205" s="11" t="s">
        <v>7</v>
      </c>
      <c r="H205" s="6" t="s">
        <v>32</v>
      </c>
    </row>
    <row r="206" spans="1:8" ht="15" customHeight="1" x14ac:dyDescent="0.2">
      <c r="A206" s="6" t="s">
        <v>158</v>
      </c>
      <c r="B206" s="16">
        <v>43528</v>
      </c>
      <c r="C206" s="7" t="s">
        <v>251</v>
      </c>
      <c r="D206" s="8">
        <v>11.09</v>
      </c>
      <c r="E206" s="9">
        <v>0.1</v>
      </c>
      <c r="F206" s="10">
        <v>12.199</v>
      </c>
      <c r="G206" s="11" t="s">
        <v>7</v>
      </c>
      <c r="H206" s="6" t="s">
        <v>32</v>
      </c>
    </row>
    <row r="207" spans="1:8" ht="15" customHeight="1" x14ac:dyDescent="0.2">
      <c r="A207" s="6" t="s">
        <v>542</v>
      </c>
      <c r="B207" s="16">
        <v>43549</v>
      </c>
      <c r="C207" s="7" t="s">
        <v>337</v>
      </c>
      <c r="D207" s="8">
        <v>286.02</v>
      </c>
      <c r="E207" s="9">
        <v>0.21</v>
      </c>
      <c r="F207" s="10">
        <v>346.08419999999995</v>
      </c>
      <c r="G207" s="11" t="s">
        <v>471</v>
      </c>
      <c r="H207" s="6" t="s">
        <v>487</v>
      </c>
    </row>
    <row r="208" spans="1:8" x14ac:dyDescent="0.2">
      <c r="A208" s="6" t="s">
        <v>427</v>
      </c>
      <c r="B208" s="16">
        <v>43530</v>
      </c>
      <c r="C208" s="7" t="s">
        <v>428</v>
      </c>
      <c r="D208" s="8">
        <v>98</v>
      </c>
      <c r="E208" s="9">
        <v>0.21</v>
      </c>
      <c r="F208" s="10">
        <v>118.58</v>
      </c>
      <c r="G208" s="11" t="s">
        <v>470</v>
      </c>
      <c r="H208" s="6" t="s">
        <v>496</v>
      </c>
    </row>
    <row r="209" spans="1:8" ht="15" customHeight="1" x14ac:dyDescent="0.2">
      <c r="A209" s="6" t="s">
        <v>543</v>
      </c>
      <c r="B209" s="16">
        <v>43469</v>
      </c>
      <c r="C209" s="7" t="s">
        <v>62</v>
      </c>
      <c r="D209" s="8">
        <v>82</v>
      </c>
      <c r="E209" s="9">
        <v>0.21</v>
      </c>
      <c r="F209" s="10">
        <v>99.22</v>
      </c>
      <c r="G209" s="11" t="s">
        <v>5</v>
      </c>
      <c r="H209" s="6" t="s">
        <v>496</v>
      </c>
    </row>
    <row r="210" spans="1:8" ht="15" customHeight="1" x14ac:dyDescent="0.2">
      <c r="A210" s="6" t="s">
        <v>543</v>
      </c>
      <c r="B210" s="16">
        <v>43496</v>
      </c>
      <c r="C210" s="7" t="s">
        <v>179</v>
      </c>
      <c r="D210" s="8">
        <v>707</v>
      </c>
      <c r="E210" s="9">
        <v>0.21</v>
      </c>
      <c r="F210" s="10">
        <v>855.47</v>
      </c>
      <c r="G210" s="11" t="s">
        <v>471</v>
      </c>
      <c r="H210" s="6" t="s">
        <v>496</v>
      </c>
    </row>
    <row r="211" spans="1:8" ht="15" customHeight="1" x14ac:dyDescent="0.2">
      <c r="A211" s="6" t="s">
        <v>543</v>
      </c>
      <c r="B211" s="16">
        <v>43500</v>
      </c>
      <c r="C211" s="7" t="s">
        <v>108</v>
      </c>
      <c r="D211" s="8">
        <f>1442.31+1855.23</f>
        <v>3297.54</v>
      </c>
      <c r="E211" s="9">
        <v>0.04</v>
      </c>
      <c r="F211" s="10">
        <f>1500+1929.44</f>
        <v>3429.44</v>
      </c>
      <c r="G211" s="11" t="s">
        <v>51</v>
      </c>
      <c r="H211" s="6" t="s">
        <v>498</v>
      </c>
    </row>
    <row r="212" spans="1:8" ht="15" customHeight="1" x14ac:dyDescent="0.2">
      <c r="A212" s="6" t="s">
        <v>544</v>
      </c>
      <c r="B212" s="16">
        <v>43535</v>
      </c>
      <c r="C212" s="7" t="s">
        <v>228</v>
      </c>
      <c r="D212" s="8">
        <f>698+23.97</f>
        <v>721.97</v>
      </c>
      <c r="E212" s="9">
        <v>0.21</v>
      </c>
      <c r="F212" s="10">
        <f>844.58+29</f>
        <v>873.58</v>
      </c>
      <c r="G212" s="11" t="s">
        <v>470</v>
      </c>
      <c r="H212" s="6" t="s">
        <v>56</v>
      </c>
    </row>
    <row r="213" spans="1:8" ht="15" customHeight="1" x14ac:dyDescent="0.2">
      <c r="A213" s="6" t="s">
        <v>545</v>
      </c>
      <c r="B213" s="16">
        <v>43475</v>
      </c>
      <c r="C213" s="7" t="s">
        <v>188</v>
      </c>
      <c r="D213" s="8">
        <v>121.43</v>
      </c>
      <c r="E213" s="9">
        <v>0.21</v>
      </c>
      <c r="F213" s="10">
        <v>146.93030000000002</v>
      </c>
      <c r="G213" s="11" t="s">
        <v>469</v>
      </c>
      <c r="H213" s="6" t="s">
        <v>465</v>
      </c>
    </row>
    <row r="214" spans="1:8" ht="15" customHeight="1" x14ac:dyDescent="0.2">
      <c r="A214" s="6" t="s">
        <v>545</v>
      </c>
      <c r="B214" s="16">
        <v>43518</v>
      </c>
      <c r="C214" s="7" t="s">
        <v>241</v>
      </c>
      <c r="D214" s="8">
        <v>97.03</v>
      </c>
      <c r="E214" s="9">
        <v>0.21</v>
      </c>
      <c r="F214" s="10">
        <v>117.4063</v>
      </c>
      <c r="G214" s="11" t="s">
        <v>469</v>
      </c>
      <c r="H214" s="6" t="s">
        <v>465</v>
      </c>
    </row>
    <row r="215" spans="1:8" x14ac:dyDescent="0.2">
      <c r="A215" s="6" t="s">
        <v>89</v>
      </c>
      <c r="B215" s="16">
        <v>43479</v>
      </c>
      <c r="C215" s="7" t="s">
        <v>390</v>
      </c>
      <c r="D215" s="8">
        <v>1373.98</v>
      </c>
      <c r="E215" s="9">
        <v>0.1</v>
      </c>
      <c r="F215" s="10">
        <v>1511.3779999999999</v>
      </c>
      <c r="G215" s="11" t="s">
        <v>5</v>
      </c>
      <c r="H215" s="6" t="s">
        <v>485</v>
      </c>
    </row>
    <row r="216" spans="1:8" x14ac:dyDescent="0.2">
      <c r="A216" s="6" t="s">
        <v>89</v>
      </c>
      <c r="B216" s="16">
        <v>43479</v>
      </c>
      <c r="C216" s="7" t="s">
        <v>90</v>
      </c>
      <c r="D216" s="8">
        <v>581.82000000000005</v>
      </c>
      <c r="E216" s="9">
        <v>0.1</v>
      </c>
      <c r="F216" s="10">
        <v>640.00200000000007</v>
      </c>
      <c r="G216" s="11" t="s">
        <v>5</v>
      </c>
      <c r="H216" s="6" t="s">
        <v>485</v>
      </c>
    </row>
    <row r="217" spans="1:8" x14ac:dyDescent="0.2">
      <c r="A217" s="6" t="s">
        <v>10</v>
      </c>
      <c r="B217" s="16">
        <v>43472</v>
      </c>
      <c r="C217" s="7" t="s">
        <v>60</v>
      </c>
      <c r="D217" s="8">
        <v>66.12</v>
      </c>
      <c r="E217" s="9">
        <v>0.04</v>
      </c>
      <c r="F217" s="10">
        <v>68.764800000000008</v>
      </c>
      <c r="G217" s="11" t="s">
        <v>469</v>
      </c>
      <c r="H217" s="6" t="s">
        <v>11</v>
      </c>
    </row>
    <row r="218" spans="1:8" ht="15" customHeight="1" x14ac:dyDescent="0.2">
      <c r="A218" s="6" t="s">
        <v>10</v>
      </c>
      <c r="B218" s="16">
        <v>43497</v>
      </c>
      <c r="C218" s="7" t="s">
        <v>340</v>
      </c>
      <c r="D218" s="8">
        <v>88.16</v>
      </c>
      <c r="E218" s="9">
        <v>0.04</v>
      </c>
      <c r="F218" s="10">
        <v>91.686399999999992</v>
      </c>
      <c r="G218" s="11" t="s">
        <v>469</v>
      </c>
      <c r="H218" s="6" t="s">
        <v>11</v>
      </c>
    </row>
    <row r="219" spans="1:8" x14ac:dyDescent="0.2">
      <c r="A219" s="6" t="s">
        <v>10</v>
      </c>
      <c r="B219" s="16">
        <v>43507</v>
      </c>
      <c r="C219" s="7" t="s">
        <v>194</v>
      </c>
      <c r="D219" s="8">
        <v>77.36</v>
      </c>
      <c r="E219" s="9">
        <v>0.04</v>
      </c>
      <c r="F219" s="10">
        <v>80.454399999999993</v>
      </c>
      <c r="G219" s="11" t="s">
        <v>469</v>
      </c>
      <c r="H219" s="6" t="s">
        <v>11</v>
      </c>
    </row>
    <row r="220" spans="1:8" x14ac:dyDescent="0.2">
      <c r="A220" s="6" t="s">
        <v>10</v>
      </c>
      <c r="B220" s="16">
        <v>43525</v>
      </c>
      <c r="C220" s="7" t="s">
        <v>392</v>
      </c>
      <c r="D220" s="8">
        <v>98.96</v>
      </c>
      <c r="E220" s="9">
        <v>0.04</v>
      </c>
      <c r="F220" s="10">
        <v>102.91839999999999</v>
      </c>
      <c r="G220" s="11" t="s">
        <v>469</v>
      </c>
      <c r="H220" s="6" t="s">
        <v>11</v>
      </c>
    </row>
    <row r="221" spans="1:8" x14ac:dyDescent="0.2">
      <c r="A221" s="6" t="s">
        <v>207</v>
      </c>
      <c r="B221" s="16">
        <v>43502</v>
      </c>
      <c r="C221" s="7" t="s">
        <v>208</v>
      </c>
      <c r="D221" s="8">
        <v>160</v>
      </c>
      <c r="E221" s="9">
        <v>0.1</v>
      </c>
      <c r="F221" s="10">
        <v>176</v>
      </c>
      <c r="G221" s="11" t="s">
        <v>5</v>
      </c>
      <c r="H221" s="6" t="s">
        <v>483</v>
      </c>
    </row>
    <row r="222" spans="1:8" x14ac:dyDescent="0.2">
      <c r="A222" s="6" t="s">
        <v>43</v>
      </c>
      <c r="B222" s="16">
        <v>43508</v>
      </c>
      <c r="C222" s="7" t="s">
        <v>199</v>
      </c>
      <c r="D222" s="8">
        <v>245.83</v>
      </c>
      <c r="E222" s="9">
        <v>0.21</v>
      </c>
      <c r="F222" s="10">
        <v>297.45429999999999</v>
      </c>
      <c r="G222" s="11" t="s">
        <v>3</v>
      </c>
      <c r="H222" s="6" t="s">
        <v>499</v>
      </c>
    </row>
    <row r="223" spans="1:8" x14ac:dyDescent="0.2">
      <c r="A223" s="6" t="s">
        <v>43</v>
      </c>
      <c r="B223" s="16">
        <v>43508</v>
      </c>
      <c r="C223" s="7" t="s">
        <v>199</v>
      </c>
      <c r="D223" s="8">
        <v>9.59</v>
      </c>
      <c r="E223" s="9">
        <v>0</v>
      </c>
      <c r="F223" s="10">
        <v>9.59</v>
      </c>
      <c r="G223" s="11" t="s">
        <v>3</v>
      </c>
      <c r="H223" s="6" t="s">
        <v>499</v>
      </c>
    </row>
    <row r="224" spans="1:8" x14ac:dyDescent="0.2">
      <c r="A224" s="6" t="s">
        <v>43</v>
      </c>
      <c r="B224" s="16">
        <v>43508</v>
      </c>
      <c r="C224" s="7" t="s">
        <v>198</v>
      </c>
      <c r="D224" s="8">
        <v>3.34</v>
      </c>
      <c r="E224" s="9">
        <v>0</v>
      </c>
      <c r="F224" s="10">
        <v>3.34</v>
      </c>
      <c r="G224" s="11" t="s">
        <v>3</v>
      </c>
      <c r="H224" s="6" t="s">
        <v>499</v>
      </c>
    </row>
    <row r="225" spans="1:8" x14ac:dyDescent="0.2">
      <c r="A225" s="6" t="s">
        <v>43</v>
      </c>
      <c r="B225" s="16">
        <v>43516</v>
      </c>
      <c r="C225" s="7" t="s">
        <v>198</v>
      </c>
      <c r="D225" s="8">
        <v>102.79</v>
      </c>
      <c r="E225" s="9">
        <v>0.21</v>
      </c>
      <c r="F225" s="10">
        <v>124.3759</v>
      </c>
      <c r="G225" s="11" t="s">
        <v>3</v>
      </c>
      <c r="H225" s="6" t="s">
        <v>499</v>
      </c>
    </row>
    <row r="226" spans="1:8" x14ac:dyDescent="0.2">
      <c r="A226" s="6" t="s">
        <v>120</v>
      </c>
      <c r="B226" s="16">
        <v>43486</v>
      </c>
      <c r="C226" s="7" t="s">
        <v>121</v>
      </c>
      <c r="D226" s="8">
        <v>2200</v>
      </c>
      <c r="E226" s="9">
        <v>0</v>
      </c>
      <c r="F226" s="10">
        <v>2200</v>
      </c>
      <c r="G226" s="12" t="s">
        <v>21</v>
      </c>
      <c r="H226" s="6" t="s">
        <v>19</v>
      </c>
    </row>
    <row r="227" spans="1:8" x14ac:dyDescent="0.2">
      <c r="A227" s="6" t="s">
        <v>451</v>
      </c>
      <c r="B227" s="25">
        <v>43530</v>
      </c>
      <c r="C227" s="7" t="s">
        <v>452</v>
      </c>
      <c r="D227" s="8">
        <v>56</v>
      </c>
      <c r="E227" s="9">
        <v>0.21</v>
      </c>
      <c r="F227" s="10">
        <v>67.760000000000005</v>
      </c>
      <c r="G227" s="11" t="s">
        <v>471</v>
      </c>
      <c r="H227" s="6" t="s">
        <v>496</v>
      </c>
    </row>
    <row r="228" spans="1:8" x14ac:dyDescent="0.2">
      <c r="A228" s="6" t="s">
        <v>55</v>
      </c>
      <c r="B228" s="16">
        <v>43476</v>
      </c>
      <c r="C228" s="7" t="s">
        <v>72</v>
      </c>
      <c r="D228" s="8">
        <v>163.63999999999999</v>
      </c>
      <c r="E228" s="9">
        <v>0.1</v>
      </c>
      <c r="F228" s="10">
        <v>180.00399999999999</v>
      </c>
      <c r="G228" s="11" t="s">
        <v>469</v>
      </c>
      <c r="H228" s="6" t="s">
        <v>475</v>
      </c>
    </row>
    <row r="229" spans="1:8" x14ac:dyDescent="0.2">
      <c r="A229" s="6" t="s">
        <v>425</v>
      </c>
      <c r="B229" s="16">
        <v>43473</v>
      </c>
      <c r="C229" s="7" t="s">
        <v>424</v>
      </c>
      <c r="D229" s="8">
        <v>28.86</v>
      </c>
      <c r="E229" s="9">
        <v>0</v>
      </c>
      <c r="F229" s="10">
        <v>28.86</v>
      </c>
      <c r="G229" s="11" t="s">
        <v>37</v>
      </c>
      <c r="H229" s="6" t="s">
        <v>475</v>
      </c>
    </row>
    <row r="230" spans="1:8" x14ac:dyDescent="0.2">
      <c r="A230" s="6" t="s">
        <v>546</v>
      </c>
      <c r="B230" s="16">
        <v>43521</v>
      </c>
      <c r="C230" s="7" t="s">
        <v>181</v>
      </c>
      <c r="D230" s="8">
        <v>464.24</v>
      </c>
      <c r="E230" s="9">
        <v>0.21</v>
      </c>
      <c r="F230" s="10">
        <v>561.73040000000003</v>
      </c>
      <c r="G230" s="11" t="s">
        <v>18</v>
      </c>
      <c r="H230" s="6" t="s">
        <v>496</v>
      </c>
    </row>
    <row r="231" spans="1:8" x14ac:dyDescent="0.2">
      <c r="A231" s="35" t="s">
        <v>354</v>
      </c>
      <c r="B231" s="16">
        <v>43523</v>
      </c>
      <c r="C231" s="7" t="s">
        <v>124</v>
      </c>
      <c r="D231" s="8">
        <v>200</v>
      </c>
      <c r="E231" s="9">
        <v>0</v>
      </c>
      <c r="F231" s="10">
        <v>200</v>
      </c>
      <c r="G231" s="11" t="s">
        <v>469</v>
      </c>
      <c r="H231" s="6" t="s">
        <v>480</v>
      </c>
    </row>
    <row r="232" spans="1:8" x14ac:dyDescent="0.2">
      <c r="A232" s="6" t="s">
        <v>367</v>
      </c>
      <c r="B232" s="16">
        <v>43546</v>
      </c>
      <c r="C232" s="7" t="s">
        <v>368</v>
      </c>
      <c r="D232" s="8">
        <v>131.566</v>
      </c>
      <c r="E232" s="9">
        <v>0</v>
      </c>
      <c r="F232" s="10">
        <v>131.566</v>
      </c>
      <c r="G232" s="11" t="s">
        <v>7</v>
      </c>
      <c r="H232" s="6" t="s">
        <v>464</v>
      </c>
    </row>
    <row r="233" spans="1:8" x14ac:dyDescent="0.2">
      <c r="A233" s="6" t="s">
        <v>547</v>
      </c>
      <c r="B233" s="16">
        <v>43483</v>
      </c>
      <c r="C233" s="7" t="s">
        <v>91</v>
      </c>
      <c r="D233" s="8">
        <v>22.78</v>
      </c>
      <c r="E233" s="9">
        <v>0.04</v>
      </c>
      <c r="F233" s="10">
        <v>24.53</v>
      </c>
      <c r="G233" s="11" t="s">
        <v>5</v>
      </c>
      <c r="H233" s="6" t="s">
        <v>24</v>
      </c>
    </row>
    <row r="234" spans="1:8" x14ac:dyDescent="0.2">
      <c r="A234" s="6" t="s">
        <v>49</v>
      </c>
      <c r="B234" s="16">
        <v>43529</v>
      </c>
      <c r="C234" s="7" t="s">
        <v>238</v>
      </c>
      <c r="D234" s="8">
        <v>42.6</v>
      </c>
      <c r="E234" s="9">
        <v>0.04</v>
      </c>
      <c r="F234" s="10">
        <v>44.304000000000002</v>
      </c>
      <c r="G234" s="11" t="s">
        <v>51</v>
      </c>
      <c r="H234" s="6" t="s">
        <v>24</v>
      </c>
    </row>
    <row r="235" spans="1:8" x14ac:dyDescent="0.2">
      <c r="A235" s="6" t="s">
        <v>49</v>
      </c>
      <c r="B235" s="16">
        <v>43537</v>
      </c>
      <c r="C235" s="7" t="s">
        <v>437</v>
      </c>
      <c r="D235" s="8">
        <v>135.49</v>
      </c>
      <c r="E235" s="9">
        <v>0.04</v>
      </c>
      <c r="F235" s="10">
        <v>140.90960000000001</v>
      </c>
      <c r="G235" s="11" t="s">
        <v>51</v>
      </c>
      <c r="H235" s="6" t="s">
        <v>24</v>
      </c>
    </row>
    <row r="236" spans="1:8" x14ac:dyDescent="0.2">
      <c r="A236" s="6" t="s">
        <v>49</v>
      </c>
      <c r="B236" s="16">
        <v>43538</v>
      </c>
      <c r="C236" s="7" t="s">
        <v>439</v>
      </c>
      <c r="D236" s="8">
        <v>364.93</v>
      </c>
      <c r="E236" s="9">
        <v>0.04</v>
      </c>
      <c r="F236" s="10">
        <v>379.52719999999999</v>
      </c>
      <c r="G236" s="11" t="s">
        <v>51</v>
      </c>
      <c r="H236" s="6" t="s">
        <v>24</v>
      </c>
    </row>
    <row r="237" spans="1:8" x14ac:dyDescent="0.2">
      <c r="A237" s="6" t="s">
        <v>49</v>
      </c>
      <c r="B237" s="16">
        <v>43538</v>
      </c>
      <c r="C237" s="7" t="s">
        <v>438</v>
      </c>
      <c r="D237" s="8">
        <v>138.4</v>
      </c>
      <c r="E237" s="9">
        <v>0.04</v>
      </c>
      <c r="F237" s="10">
        <v>143.93600000000001</v>
      </c>
      <c r="G237" s="11" t="s">
        <v>51</v>
      </c>
      <c r="H237" s="6" t="s">
        <v>24</v>
      </c>
    </row>
    <row r="238" spans="1:8" x14ac:dyDescent="0.2">
      <c r="A238" s="6" t="s">
        <v>49</v>
      </c>
      <c r="B238" s="16">
        <v>43549</v>
      </c>
      <c r="C238" s="7" t="s">
        <v>440</v>
      </c>
      <c r="D238" s="8">
        <v>596.20000000000005</v>
      </c>
      <c r="E238" s="9">
        <v>0.04</v>
      </c>
      <c r="F238" s="10">
        <v>620.048</v>
      </c>
      <c r="G238" s="11" t="s">
        <v>51</v>
      </c>
      <c r="H238" s="6" t="s">
        <v>24</v>
      </c>
    </row>
    <row r="239" spans="1:8" x14ac:dyDescent="0.2">
      <c r="A239" s="6" t="s">
        <v>548</v>
      </c>
      <c r="B239" s="16">
        <v>43531</v>
      </c>
      <c r="C239" s="7" t="s">
        <v>319</v>
      </c>
      <c r="D239" s="8">
        <v>101.32</v>
      </c>
      <c r="E239" s="9">
        <v>0.21</v>
      </c>
      <c r="F239" s="10">
        <v>122.59719999999999</v>
      </c>
      <c r="G239" s="11" t="s">
        <v>31</v>
      </c>
      <c r="H239" s="6" t="s">
        <v>500</v>
      </c>
    </row>
    <row r="240" spans="1:8" x14ac:dyDescent="0.2">
      <c r="A240" s="6" t="s">
        <v>420</v>
      </c>
      <c r="B240" s="16">
        <v>43514</v>
      </c>
      <c r="C240" s="7" t="s">
        <v>421</v>
      </c>
      <c r="D240" s="8">
        <v>1500</v>
      </c>
      <c r="E240" s="9">
        <v>0.1</v>
      </c>
      <c r="F240" s="10">
        <v>1650</v>
      </c>
      <c r="G240" s="11" t="s">
        <v>37</v>
      </c>
      <c r="H240" s="6" t="s">
        <v>19</v>
      </c>
    </row>
    <row r="241" spans="1:8" x14ac:dyDescent="0.2">
      <c r="A241" s="12" t="s">
        <v>87</v>
      </c>
      <c r="B241" s="16">
        <v>43473</v>
      </c>
      <c r="C241" s="7" t="s">
        <v>88</v>
      </c>
      <c r="D241" s="8">
        <v>376.25</v>
      </c>
      <c r="E241" s="9">
        <v>0</v>
      </c>
      <c r="F241" s="10">
        <v>376.25</v>
      </c>
      <c r="G241" s="11" t="s">
        <v>470</v>
      </c>
      <c r="H241" s="6" t="s">
        <v>6</v>
      </c>
    </row>
    <row r="242" spans="1:8" x14ac:dyDescent="0.2">
      <c r="A242" s="12" t="s">
        <v>87</v>
      </c>
      <c r="B242" s="16">
        <v>43473</v>
      </c>
      <c r="C242" s="7" t="s">
        <v>459</v>
      </c>
      <c r="D242" s="8">
        <v>-150.49</v>
      </c>
      <c r="E242" s="9">
        <v>0</v>
      </c>
      <c r="F242" s="10">
        <v>-150.49</v>
      </c>
      <c r="G242" s="11" t="s">
        <v>470</v>
      </c>
      <c r="H242" s="6" t="s">
        <v>6</v>
      </c>
    </row>
    <row r="243" spans="1:8" x14ac:dyDescent="0.2">
      <c r="A243" s="6" t="s">
        <v>159</v>
      </c>
      <c r="B243" s="16">
        <v>43497</v>
      </c>
      <c r="C243" s="7" t="s">
        <v>160</v>
      </c>
      <c r="D243" s="8">
        <v>21.4</v>
      </c>
      <c r="E243" s="9">
        <v>0.21</v>
      </c>
      <c r="F243" s="10">
        <v>25.893999999999998</v>
      </c>
      <c r="G243" s="11" t="s">
        <v>7</v>
      </c>
      <c r="H243" s="6" t="s">
        <v>38</v>
      </c>
    </row>
    <row r="244" spans="1:8" x14ac:dyDescent="0.2">
      <c r="A244" s="6" t="s">
        <v>416</v>
      </c>
      <c r="B244" s="16">
        <v>43523</v>
      </c>
      <c r="C244" s="7" t="s">
        <v>417</v>
      </c>
      <c r="D244" s="8">
        <v>1400</v>
      </c>
      <c r="E244" s="9">
        <v>0.1</v>
      </c>
      <c r="F244" s="10">
        <v>1540</v>
      </c>
      <c r="G244" s="11" t="s">
        <v>37</v>
      </c>
      <c r="H244" s="6" t="s">
        <v>19</v>
      </c>
    </row>
    <row r="245" spans="1:8" x14ac:dyDescent="0.2">
      <c r="A245" s="6" t="s">
        <v>216</v>
      </c>
      <c r="B245" s="16">
        <v>43528</v>
      </c>
      <c r="C245" s="7" t="s">
        <v>217</v>
      </c>
      <c r="D245" s="8">
        <v>750</v>
      </c>
      <c r="E245" s="9">
        <v>0</v>
      </c>
      <c r="F245" s="10">
        <v>750</v>
      </c>
      <c r="G245" s="11" t="s">
        <v>18</v>
      </c>
      <c r="H245" s="6" t="s">
        <v>19</v>
      </c>
    </row>
    <row r="246" spans="1:8" x14ac:dyDescent="0.2">
      <c r="A246" s="6" t="s">
        <v>222</v>
      </c>
      <c r="B246" s="16">
        <v>43472</v>
      </c>
      <c r="C246" s="7" t="s">
        <v>121</v>
      </c>
      <c r="D246" s="8">
        <v>350</v>
      </c>
      <c r="E246" s="9">
        <v>0.21</v>
      </c>
      <c r="F246" s="10">
        <v>423.5</v>
      </c>
      <c r="G246" s="11" t="s">
        <v>18</v>
      </c>
      <c r="H246" s="6" t="s">
        <v>4</v>
      </c>
    </row>
    <row r="247" spans="1:8" x14ac:dyDescent="0.2">
      <c r="A247" s="6" t="s">
        <v>122</v>
      </c>
      <c r="B247" s="16">
        <v>43510</v>
      </c>
      <c r="C247" s="7" t="s">
        <v>154</v>
      </c>
      <c r="D247" s="8">
        <v>1652.894</v>
      </c>
      <c r="E247" s="9">
        <v>0.21</v>
      </c>
      <c r="F247" s="10">
        <v>2000.0017399999999</v>
      </c>
      <c r="G247" s="11" t="s">
        <v>51</v>
      </c>
      <c r="H247" s="6" t="s">
        <v>494</v>
      </c>
    </row>
    <row r="248" spans="1:8" x14ac:dyDescent="0.2">
      <c r="A248" s="6" t="s">
        <v>122</v>
      </c>
      <c r="B248" s="16">
        <v>43508</v>
      </c>
      <c r="C248" s="7" t="s">
        <v>123</v>
      </c>
      <c r="D248" s="8">
        <v>2727.27</v>
      </c>
      <c r="E248" s="9">
        <v>0.21</v>
      </c>
      <c r="F248" s="10">
        <v>3299.9966999999997</v>
      </c>
      <c r="G248" s="11" t="s">
        <v>21</v>
      </c>
      <c r="H248" s="6" t="s">
        <v>494</v>
      </c>
    </row>
    <row r="249" spans="1:8" ht="24.75" customHeight="1" x14ac:dyDescent="0.2">
      <c r="A249" s="28" t="s">
        <v>549</v>
      </c>
      <c r="B249" s="29">
        <v>43466</v>
      </c>
      <c r="C249" s="30" t="s">
        <v>93</v>
      </c>
      <c r="D249" s="31">
        <v>350</v>
      </c>
      <c r="E249" s="32">
        <v>0.21</v>
      </c>
      <c r="F249" s="33">
        <v>423.5</v>
      </c>
      <c r="G249" s="35" t="s">
        <v>3</v>
      </c>
      <c r="H249" s="35" t="s">
        <v>497</v>
      </c>
    </row>
    <row r="250" spans="1:8" ht="25.5" customHeight="1" x14ac:dyDescent="0.2">
      <c r="A250" s="28" t="s">
        <v>549</v>
      </c>
      <c r="B250" s="29">
        <v>43497</v>
      </c>
      <c r="C250" s="30" t="s">
        <v>210</v>
      </c>
      <c r="D250" s="31">
        <v>350</v>
      </c>
      <c r="E250" s="32">
        <v>0.21</v>
      </c>
      <c r="F250" s="33">
        <v>423.5</v>
      </c>
      <c r="G250" s="35" t="s">
        <v>3</v>
      </c>
      <c r="H250" s="35" t="s">
        <v>497</v>
      </c>
    </row>
    <row r="251" spans="1:8" ht="24" customHeight="1" x14ac:dyDescent="0.2">
      <c r="A251" s="28" t="s">
        <v>549</v>
      </c>
      <c r="B251" s="29">
        <v>43525</v>
      </c>
      <c r="C251" s="30" t="s">
        <v>300</v>
      </c>
      <c r="D251" s="31">
        <v>350</v>
      </c>
      <c r="E251" s="32">
        <v>0.21</v>
      </c>
      <c r="F251" s="33">
        <v>423.5</v>
      </c>
      <c r="G251" s="35" t="s">
        <v>3</v>
      </c>
      <c r="H251" s="35" t="s">
        <v>497</v>
      </c>
    </row>
    <row r="252" spans="1:8" x14ac:dyDescent="0.2">
      <c r="A252" s="6" t="s">
        <v>550</v>
      </c>
      <c r="B252" s="16">
        <v>43545</v>
      </c>
      <c r="C252" s="7" t="s">
        <v>303</v>
      </c>
      <c r="D252" s="8">
        <v>24.545000000000002</v>
      </c>
      <c r="E252" s="9">
        <v>0.1</v>
      </c>
      <c r="F252" s="10">
        <v>26.999500000000001</v>
      </c>
      <c r="G252" s="11" t="s">
        <v>5</v>
      </c>
      <c r="H252" s="6" t="s">
        <v>6</v>
      </c>
    </row>
    <row r="253" spans="1:8" x14ac:dyDescent="0.2">
      <c r="A253" s="6" t="s">
        <v>550</v>
      </c>
      <c r="B253" s="16">
        <v>43545</v>
      </c>
      <c r="C253" s="7" t="s">
        <v>304</v>
      </c>
      <c r="D253" s="8">
        <v>107.73</v>
      </c>
      <c r="E253" s="9">
        <v>0.1</v>
      </c>
      <c r="F253" s="10">
        <v>118.503</v>
      </c>
      <c r="G253" s="11" t="s">
        <v>5</v>
      </c>
      <c r="H253" s="6" t="s">
        <v>6</v>
      </c>
    </row>
    <row r="254" spans="1:8" x14ac:dyDescent="0.2">
      <c r="A254" s="11" t="s">
        <v>551</v>
      </c>
      <c r="B254" s="16">
        <v>43495</v>
      </c>
      <c r="C254" s="7" t="s">
        <v>85</v>
      </c>
      <c r="D254" s="8">
        <v>2.6</v>
      </c>
      <c r="E254" s="9">
        <v>0.21</v>
      </c>
      <c r="F254" s="10">
        <v>3.1459999999999999</v>
      </c>
      <c r="G254" s="17" t="s">
        <v>3</v>
      </c>
      <c r="H254" s="6" t="s">
        <v>35</v>
      </c>
    </row>
    <row r="255" spans="1:8" x14ac:dyDescent="0.2">
      <c r="A255" s="11" t="s">
        <v>551</v>
      </c>
      <c r="B255" s="16">
        <v>43502</v>
      </c>
      <c r="C255" s="7" t="s">
        <v>113</v>
      </c>
      <c r="D255" s="8">
        <v>23.18</v>
      </c>
      <c r="E255" s="9">
        <v>0.21</v>
      </c>
      <c r="F255" s="10">
        <v>28.047799999999999</v>
      </c>
      <c r="G255" s="11" t="s">
        <v>474</v>
      </c>
      <c r="H255" s="6" t="s">
        <v>35</v>
      </c>
    </row>
    <row r="256" spans="1:8" x14ac:dyDescent="0.2">
      <c r="A256" s="6" t="s">
        <v>291</v>
      </c>
      <c r="B256" s="16">
        <v>43548</v>
      </c>
      <c r="C256" s="7" t="s">
        <v>292</v>
      </c>
      <c r="D256" s="8">
        <v>150</v>
      </c>
      <c r="E256" s="9">
        <v>0</v>
      </c>
      <c r="F256" s="10">
        <v>150</v>
      </c>
      <c r="G256" s="11" t="s">
        <v>18</v>
      </c>
      <c r="H256" s="6" t="s">
        <v>486</v>
      </c>
    </row>
    <row r="257" spans="1:8" x14ac:dyDescent="0.2">
      <c r="A257" s="6" t="s">
        <v>39</v>
      </c>
      <c r="B257" s="16">
        <v>43516</v>
      </c>
      <c r="C257" s="7" t="s">
        <v>226</v>
      </c>
      <c r="D257" s="8">
        <v>240</v>
      </c>
      <c r="E257" s="9">
        <v>0</v>
      </c>
      <c r="F257" s="10">
        <v>240</v>
      </c>
      <c r="G257" s="11" t="s">
        <v>18</v>
      </c>
      <c r="H257" s="6" t="s">
        <v>496</v>
      </c>
    </row>
    <row r="258" spans="1:8" x14ac:dyDescent="0.2">
      <c r="A258" s="6" t="s">
        <v>552</v>
      </c>
      <c r="B258" s="16">
        <v>43552</v>
      </c>
      <c r="C258" s="7" t="s">
        <v>449</v>
      </c>
      <c r="D258" s="8">
        <v>1012.5</v>
      </c>
      <c r="E258" s="9">
        <v>0.21</v>
      </c>
      <c r="F258" s="10">
        <v>1225.125</v>
      </c>
      <c r="G258" s="17" t="s">
        <v>3</v>
      </c>
      <c r="H258" s="6" t="s">
        <v>50</v>
      </c>
    </row>
    <row r="259" spans="1:8" x14ac:dyDescent="0.2">
      <c r="A259" s="6" t="s">
        <v>552</v>
      </c>
      <c r="B259" s="16">
        <v>43552</v>
      </c>
      <c r="C259" s="7" t="s">
        <v>393</v>
      </c>
      <c r="D259" s="8">
        <v>1012.5</v>
      </c>
      <c r="E259" s="9">
        <v>0.21</v>
      </c>
      <c r="F259" s="10">
        <v>1225.125</v>
      </c>
      <c r="G259" s="17" t="s">
        <v>3</v>
      </c>
      <c r="H259" s="6" t="s">
        <v>50</v>
      </c>
    </row>
    <row r="260" spans="1:8" x14ac:dyDescent="0.2">
      <c r="A260" s="6" t="s">
        <v>553</v>
      </c>
      <c r="B260" s="16">
        <v>43515</v>
      </c>
      <c r="C260" s="7" t="s">
        <v>205</v>
      </c>
      <c r="D260" s="8">
        <v>603.5</v>
      </c>
      <c r="E260" s="9">
        <v>0.21</v>
      </c>
      <c r="F260" s="10">
        <v>730.23500000000001</v>
      </c>
      <c r="G260" s="11" t="s">
        <v>5</v>
      </c>
      <c r="H260" s="6" t="s">
        <v>466</v>
      </c>
    </row>
    <row r="261" spans="1:8" x14ac:dyDescent="0.2">
      <c r="A261" s="6" t="s">
        <v>553</v>
      </c>
      <c r="B261" s="16">
        <v>43525</v>
      </c>
      <c r="C261" s="7" t="s">
        <v>321</v>
      </c>
      <c r="D261" s="8">
        <v>1813.08</v>
      </c>
      <c r="E261" s="9">
        <v>0.21</v>
      </c>
      <c r="F261" s="10">
        <v>2193.8267999999998</v>
      </c>
      <c r="G261" s="11" t="s">
        <v>5</v>
      </c>
      <c r="H261" s="6" t="s">
        <v>466</v>
      </c>
    </row>
    <row r="262" spans="1:8" x14ac:dyDescent="0.2">
      <c r="A262" s="6" t="s">
        <v>554</v>
      </c>
      <c r="B262" s="16">
        <v>43476</v>
      </c>
      <c r="C262" s="7" t="s">
        <v>79</v>
      </c>
      <c r="D262" s="8">
        <v>250</v>
      </c>
      <c r="E262" s="9">
        <v>0.21</v>
      </c>
      <c r="F262" s="10">
        <v>302.5</v>
      </c>
      <c r="G262" s="11" t="s">
        <v>469</v>
      </c>
      <c r="H262" s="6" t="s">
        <v>16</v>
      </c>
    </row>
    <row r="263" spans="1:8" x14ac:dyDescent="0.2">
      <c r="A263" s="6" t="s">
        <v>375</v>
      </c>
      <c r="B263" s="16">
        <v>43546</v>
      </c>
      <c r="C263" s="7" t="s">
        <v>376</v>
      </c>
      <c r="D263" s="8">
        <v>780</v>
      </c>
      <c r="E263" s="9">
        <v>0</v>
      </c>
      <c r="F263" s="10">
        <v>780</v>
      </c>
      <c r="G263" s="11" t="s">
        <v>5</v>
      </c>
      <c r="H263" s="6" t="s">
        <v>480</v>
      </c>
    </row>
    <row r="264" spans="1:8" x14ac:dyDescent="0.2">
      <c r="A264" s="6" t="s">
        <v>167</v>
      </c>
      <c r="B264" s="16">
        <v>43497</v>
      </c>
      <c r="C264" s="7" t="s">
        <v>168</v>
      </c>
      <c r="D264" s="8">
        <v>80</v>
      </c>
      <c r="E264" s="9">
        <v>0</v>
      </c>
      <c r="F264" s="10">
        <v>80</v>
      </c>
      <c r="G264" s="11" t="s">
        <v>471</v>
      </c>
      <c r="H264" s="6" t="s">
        <v>9</v>
      </c>
    </row>
    <row r="265" spans="1:8" x14ac:dyDescent="0.2">
      <c r="A265" s="6" t="s">
        <v>167</v>
      </c>
      <c r="B265" s="16">
        <v>43497</v>
      </c>
      <c r="C265" s="7" t="s">
        <v>501</v>
      </c>
      <c r="D265" s="8">
        <v>80</v>
      </c>
      <c r="E265" s="9">
        <v>0</v>
      </c>
      <c r="F265" s="10">
        <v>80</v>
      </c>
      <c r="G265" s="11" t="s">
        <v>471</v>
      </c>
      <c r="H265" s="6" t="s">
        <v>9</v>
      </c>
    </row>
    <row r="266" spans="1:8" x14ac:dyDescent="0.2">
      <c r="A266" s="6" t="s">
        <v>555</v>
      </c>
      <c r="B266" s="16">
        <v>43511</v>
      </c>
      <c r="C266" s="7" t="s">
        <v>320</v>
      </c>
      <c r="D266" s="8">
        <v>107.47</v>
      </c>
      <c r="E266" s="9">
        <v>0.21</v>
      </c>
      <c r="F266" s="10">
        <v>130.03870000000001</v>
      </c>
      <c r="G266" s="11" t="s">
        <v>18</v>
      </c>
      <c r="H266" s="6" t="s">
        <v>464</v>
      </c>
    </row>
    <row r="267" spans="1:8" x14ac:dyDescent="0.2">
      <c r="A267" s="6" t="s">
        <v>414</v>
      </c>
      <c r="B267" s="16">
        <v>43535</v>
      </c>
      <c r="C267" s="7" t="s">
        <v>415</v>
      </c>
      <c r="D267" s="8">
        <v>1100</v>
      </c>
      <c r="E267" s="9">
        <v>0</v>
      </c>
      <c r="F267" s="10">
        <v>1100</v>
      </c>
      <c r="G267" s="11" t="s">
        <v>37</v>
      </c>
      <c r="H267" s="6" t="s">
        <v>483</v>
      </c>
    </row>
    <row r="268" spans="1:8" x14ac:dyDescent="0.2">
      <c r="A268" s="6" t="s">
        <v>403</v>
      </c>
      <c r="B268" s="16">
        <v>43510</v>
      </c>
      <c r="C268" s="7" t="s">
        <v>404</v>
      </c>
      <c r="D268" s="8">
        <v>20.13</v>
      </c>
      <c r="E268" s="9">
        <v>0.21</v>
      </c>
      <c r="F268" s="10">
        <v>24.357299999999999</v>
      </c>
      <c r="G268" s="11" t="s">
        <v>471</v>
      </c>
      <c r="H268" s="6" t="s">
        <v>487</v>
      </c>
    </row>
    <row r="269" spans="1:8" x14ac:dyDescent="0.2">
      <c r="A269" s="11" t="s">
        <v>556</v>
      </c>
      <c r="B269" s="16">
        <v>43479</v>
      </c>
      <c r="C269" s="7" t="s">
        <v>106</v>
      </c>
      <c r="D269" s="8">
        <v>56</v>
      </c>
      <c r="E269" s="9">
        <v>0.21</v>
      </c>
      <c r="F269" s="10">
        <v>67.760000000000005</v>
      </c>
      <c r="G269" s="11" t="s">
        <v>5</v>
      </c>
      <c r="H269" s="6" t="s">
        <v>35</v>
      </c>
    </row>
    <row r="270" spans="1:8" x14ac:dyDescent="0.2">
      <c r="A270" s="6" t="s">
        <v>557</v>
      </c>
      <c r="B270" s="16">
        <v>43521</v>
      </c>
      <c r="C270" s="7" t="s">
        <v>261</v>
      </c>
      <c r="D270" s="8">
        <f>345+216</f>
        <v>561</v>
      </c>
      <c r="E270" s="9">
        <v>0.21</v>
      </c>
      <c r="F270" s="10">
        <f>417.45+261.36</f>
        <v>678.81</v>
      </c>
      <c r="G270" s="11" t="s">
        <v>3</v>
      </c>
      <c r="H270" s="6" t="s">
        <v>467</v>
      </c>
    </row>
    <row r="271" spans="1:8" x14ac:dyDescent="0.2">
      <c r="A271" s="6" t="s">
        <v>455</v>
      </c>
      <c r="B271" s="16">
        <v>43535</v>
      </c>
      <c r="C271" s="7" t="s">
        <v>456</v>
      </c>
      <c r="D271" s="8">
        <v>350</v>
      </c>
      <c r="E271" s="9">
        <v>0</v>
      </c>
      <c r="F271" s="10">
        <v>350</v>
      </c>
      <c r="G271" s="11" t="s">
        <v>5</v>
      </c>
      <c r="H271" s="6" t="s">
        <v>42</v>
      </c>
    </row>
    <row r="272" spans="1:8" x14ac:dyDescent="0.2">
      <c r="A272" s="6" t="s">
        <v>385</v>
      </c>
      <c r="B272" s="16">
        <v>43525</v>
      </c>
      <c r="C272" s="7" t="s">
        <v>386</v>
      </c>
      <c r="D272" s="8">
        <v>750</v>
      </c>
      <c r="E272" s="9">
        <v>0</v>
      </c>
      <c r="F272" s="10">
        <v>750</v>
      </c>
      <c r="G272" s="11" t="s">
        <v>18</v>
      </c>
      <c r="H272" s="6" t="s">
        <v>486</v>
      </c>
    </row>
    <row r="273" spans="1:8" x14ac:dyDescent="0.2">
      <c r="A273" s="6" t="s">
        <v>558</v>
      </c>
      <c r="B273" s="16">
        <v>43479</v>
      </c>
      <c r="C273" s="7" t="s">
        <v>74</v>
      </c>
      <c r="D273" s="8">
        <v>55.204999999999998</v>
      </c>
      <c r="E273" s="9">
        <v>0.21</v>
      </c>
      <c r="F273" s="10">
        <v>66.798050000000003</v>
      </c>
      <c r="G273" s="11" t="s">
        <v>471</v>
      </c>
      <c r="H273" s="6" t="s">
        <v>40</v>
      </c>
    </row>
    <row r="274" spans="1:8" x14ac:dyDescent="0.2">
      <c r="A274" s="6" t="s">
        <v>558</v>
      </c>
      <c r="B274" s="16">
        <v>43479</v>
      </c>
      <c r="C274" s="7" t="s">
        <v>74</v>
      </c>
      <c r="D274" s="8">
        <v>55.21</v>
      </c>
      <c r="E274" s="9">
        <v>0.21</v>
      </c>
      <c r="F274" s="10">
        <v>66.804100000000005</v>
      </c>
      <c r="G274" s="11" t="s">
        <v>3</v>
      </c>
      <c r="H274" s="6" t="s">
        <v>40</v>
      </c>
    </row>
    <row r="275" spans="1:8" x14ac:dyDescent="0.2">
      <c r="A275" s="6" t="s">
        <v>558</v>
      </c>
      <c r="B275" s="16">
        <v>43500</v>
      </c>
      <c r="C275" s="7" t="s">
        <v>94</v>
      </c>
      <c r="D275" s="8">
        <v>163.63999999999999</v>
      </c>
      <c r="E275" s="9">
        <v>0.21</v>
      </c>
      <c r="F275" s="10">
        <v>198.00439999999998</v>
      </c>
      <c r="G275" s="17" t="s">
        <v>3</v>
      </c>
      <c r="H275" s="6" t="s">
        <v>30</v>
      </c>
    </row>
    <row r="276" spans="1:8" x14ac:dyDescent="0.2">
      <c r="A276" s="6" t="s">
        <v>558</v>
      </c>
      <c r="B276" s="16">
        <v>43502</v>
      </c>
      <c r="C276" s="7" t="s">
        <v>97</v>
      </c>
      <c r="D276" s="8">
        <v>293.72000000000003</v>
      </c>
      <c r="E276" s="9">
        <v>0.21</v>
      </c>
      <c r="F276" s="10">
        <v>355.4</v>
      </c>
      <c r="G276" s="11" t="s">
        <v>3</v>
      </c>
      <c r="H276" s="6" t="s">
        <v>56</v>
      </c>
    </row>
    <row r="277" spans="1:8" x14ac:dyDescent="0.2">
      <c r="A277" s="6" t="s">
        <v>558</v>
      </c>
      <c r="B277" s="16">
        <v>43529</v>
      </c>
      <c r="C277" s="7" t="s">
        <v>250</v>
      </c>
      <c r="D277" s="8">
        <v>15.62</v>
      </c>
      <c r="E277" s="9">
        <v>0.21</v>
      </c>
      <c r="F277" s="10">
        <v>18.900199999999998</v>
      </c>
      <c r="G277" s="17" t="s">
        <v>3</v>
      </c>
      <c r="H277" s="6" t="s">
        <v>464</v>
      </c>
    </row>
    <row r="278" spans="1:8" x14ac:dyDescent="0.2">
      <c r="A278" s="6" t="s">
        <v>558</v>
      </c>
      <c r="B278" s="16">
        <v>43546</v>
      </c>
      <c r="C278" s="7" t="s">
        <v>400</v>
      </c>
      <c r="D278" s="8">
        <v>23.97</v>
      </c>
      <c r="E278" s="9">
        <v>0.21</v>
      </c>
      <c r="F278" s="10">
        <v>29.003699999999998</v>
      </c>
      <c r="G278" s="11" t="s">
        <v>469</v>
      </c>
      <c r="H278" s="6" t="s">
        <v>40</v>
      </c>
    </row>
    <row r="279" spans="1:8" x14ac:dyDescent="0.2">
      <c r="A279" s="6" t="s">
        <v>559</v>
      </c>
      <c r="B279" s="16">
        <v>43496</v>
      </c>
      <c r="C279" s="7" t="s">
        <v>215</v>
      </c>
      <c r="D279" s="8">
        <v>557.5</v>
      </c>
      <c r="E279" s="9">
        <v>0.21</v>
      </c>
      <c r="F279" s="10">
        <v>674.57500000000005</v>
      </c>
      <c r="G279" s="11" t="s">
        <v>5</v>
      </c>
      <c r="H279" s="6" t="s">
        <v>476</v>
      </c>
    </row>
    <row r="280" spans="1:8" x14ac:dyDescent="0.2">
      <c r="A280" s="6" t="s">
        <v>559</v>
      </c>
      <c r="B280" s="16">
        <v>43549</v>
      </c>
      <c r="C280" s="7" t="s">
        <v>378</v>
      </c>
      <c r="D280" s="8">
        <v>371.9</v>
      </c>
      <c r="E280" s="9">
        <v>0.21</v>
      </c>
      <c r="F280" s="10">
        <v>449.99899999999997</v>
      </c>
      <c r="G280" s="11" t="s">
        <v>5</v>
      </c>
      <c r="H280" s="6" t="s">
        <v>476</v>
      </c>
    </row>
    <row r="281" spans="1:8" x14ac:dyDescent="0.2">
      <c r="A281" s="6" t="s">
        <v>560</v>
      </c>
      <c r="B281" s="25">
        <v>43514</v>
      </c>
      <c r="C281" s="7" t="s">
        <v>450</v>
      </c>
      <c r="D281" s="8">
        <v>815</v>
      </c>
      <c r="E281" s="9">
        <v>0.21</v>
      </c>
      <c r="F281" s="10">
        <v>986.15</v>
      </c>
      <c r="G281" s="11" t="s">
        <v>471</v>
      </c>
      <c r="H281" s="6" t="s">
        <v>487</v>
      </c>
    </row>
    <row r="282" spans="1:8" x14ac:dyDescent="0.2">
      <c r="A282" s="6" t="s">
        <v>560</v>
      </c>
      <c r="B282" s="16">
        <v>43552</v>
      </c>
      <c r="C282" s="7" t="s">
        <v>336</v>
      </c>
      <c r="D282" s="8">
        <v>116</v>
      </c>
      <c r="E282" s="9">
        <v>0.21</v>
      </c>
      <c r="F282" s="10">
        <v>140.36000000000001</v>
      </c>
      <c r="G282" s="11" t="s">
        <v>471</v>
      </c>
      <c r="H282" s="6" t="s">
        <v>35</v>
      </c>
    </row>
    <row r="283" spans="1:8" x14ac:dyDescent="0.2">
      <c r="A283" s="6" t="s">
        <v>561</v>
      </c>
      <c r="B283" s="16">
        <v>43472</v>
      </c>
      <c r="C283" s="7" t="s">
        <v>223</v>
      </c>
      <c r="D283" s="8">
        <v>44.76</v>
      </c>
      <c r="E283" s="9">
        <v>0.04</v>
      </c>
      <c r="F283" s="10">
        <v>46.550399999999996</v>
      </c>
      <c r="G283" s="11" t="s">
        <v>5</v>
      </c>
      <c r="H283" s="6" t="s">
        <v>38</v>
      </c>
    </row>
    <row r="284" spans="1:8" x14ac:dyDescent="0.2">
      <c r="A284" s="6" t="s">
        <v>561</v>
      </c>
      <c r="B284" s="16">
        <v>43476</v>
      </c>
      <c r="C284" s="7" t="s">
        <v>118</v>
      </c>
      <c r="D284" s="8">
        <v>91.35</v>
      </c>
      <c r="E284" s="9">
        <v>0.04</v>
      </c>
      <c r="F284" s="10">
        <v>95.003999999999991</v>
      </c>
      <c r="G284" s="11" t="s">
        <v>5</v>
      </c>
      <c r="H284" s="6" t="s">
        <v>38</v>
      </c>
    </row>
    <row r="285" spans="1:8" x14ac:dyDescent="0.2">
      <c r="A285" s="6" t="s">
        <v>561</v>
      </c>
      <c r="B285" s="16">
        <v>43481</v>
      </c>
      <c r="C285" s="7" t="s">
        <v>105</v>
      </c>
      <c r="D285" s="8">
        <v>36.71</v>
      </c>
      <c r="E285" s="9">
        <v>0.04</v>
      </c>
      <c r="F285" s="10">
        <v>38.178400000000003</v>
      </c>
      <c r="G285" s="11" t="s">
        <v>5</v>
      </c>
      <c r="H285" s="6" t="s">
        <v>38</v>
      </c>
    </row>
    <row r="286" spans="1:8" x14ac:dyDescent="0.2">
      <c r="A286" s="11" t="s">
        <v>562</v>
      </c>
      <c r="B286" s="16">
        <v>43504</v>
      </c>
      <c r="C286" s="7" t="s">
        <v>297</v>
      </c>
      <c r="D286" s="8">
        <v>439.08</v>
      </c>
      <c r="E286" s="9">
        <v>0.21</v>
      </c>
      <c r="F286" s="10">
        <v>531.28679999999997</v>
      </c>
      <c r="G286" s="11" t="s">
        <v>5</v>
      </c>
      <c r="H286" s="6" t="s">
        <v>466</v>
      </c>
    </row>
    <row r="287" spans="1:8" x14ac:dyDescent="0.2">
      <c r="A287" s="6" t="s">
        <v>563</v>
      </c>
      <c r="B287" s="16">
        <v>43536</v>
      </c>
      <c r="C287" s="7" t="s">
        <v>309</v>
      </c>
      <c r="D287" s="8">
        <v>1368</v>
      </c>
      <c r="E287" s="9">
        <v>0.21</v>
      </c>
      <c r="F287" s="10">
        <v>1655.28</v>
      </c>
      <c r="G287" s="11" t="s">
        <v>471</v>
      </c>
      <c r="H287" s="6" t="s">
        <v>488</v>
      </c>
    </row>
    <row r="288" spans="1:8" x14ac:dyDescent="0.2">
      <c r="A288" s="6" t="s">
        <v>563</v>
      </c>
      <c r="B288" s="16">
        <v>43536</v>
      </c>
      <c r="C288" s="7" t="s">
        <v>346</v>
      </c>
      <c r="D288" s="8">
        <v>3192</v>
      </c>
      <c r="E288" s="9">
        <v>0.21</v>
      </c>
      <c r="F288" s="10">
        <v>3862.3199999999997</v>
      </c>
      <c r="G288" s="11" t="s">
        <v>471</v>
      </c>
      <c r="H288" s="6" t="s">
        <v>488</v>
      </c>
    </row>
    <row r="289" spans="1:8" x14ac:dyDescent="0.2">
      <c r="A289" s="6" t="s">
        <v>564</v>
      </c>
      <c r="B289" s="16">
        <v>43497</v>
      </c>
      <c r="C289" s="7" t="s">
        <v>101</v>
      </c>
      <c r="D289" s="8">
        <v>692.69</v>
      </c>
      <c r="E289" s="9">
        <v>0.21</v>
      </c>
      <c r="F289" s="10">
        <v>838.1549</v>
      </c>
      <c r="G289" s="17" t="s">
        <v>3</v>
      </c>
      <c r="H289" s="6" t="s">
        <v>502</v>
      </c>
    </row>
    <row r="290" spans="1:8" x14ac:dyDescent="0.2">
      <c r="A290" s="6" t="s">
        <v>565</v>
      </c>
      <c r="B290" s="16">
        <v>43496</v>
      </c>
      <c r="C290" s="7" t="s">
        <v>135</v>
      </c>
      <c r="D290" s="8">
        <v>54.23</v>
      </c>
      <c r="E290" s="9">
        <v>0.1</v>
      </c>
      <c r="F290" s="10">
        <v>59.652999999999999</v>
      </c>
      <c r="G290" s="11" t="s">
        <v>7</v>
      </c>
      <c r="H290" s="6" t="s">
        <v>475</v>
      </c>
    </row>
    <row r="291" spans="1:8" x14ac:dyDescent="0.2">
      <c r="A291" s="6" t="s">
        <v>565</v>
      </c>
      <c r="B291" s="16">
        <v>43501</v>
      </c>
      <c r="C291" s="7" t="s">
        <v>282</v>
      </c>
      <c r="D291" s="8">
        <v>34.950000000000003</v>
      </c>
      <c r="E291" s="9">
        <v>0.1</v>
      </c>
      <c r="F291" s="10">
        <v>38.445</v>
      </c>
      <c r="G291" s="11" t="s">
        <v>7</v>
      </c>
      <c r="H291" s="6" t="s">
        <v>475</v>
      </c>
    </row>
    <row r="292" spans="1:8" x14ac:dyDescent="0.2">
      <c r="A292" s="6" t="s">
        <v>338</v>
      </c>
      <c r="B292" s="16">
        <v>43496</v>
      </c>
      <c r="C292" s="7" t="s">
        <v>339</v>
      </c>
      <c r="D292" s="8">
        <v>1758</v>
      </c>
      <c r="E292" s="9">
        <v>0.1</v>
      </c>
      <c r="F292" s="10">
        <v>1933.8</v>
      </c>
      <c r="G292" s="11" t="s">
        <v>469</v>
      </c>
      <c r="H292" s="6" t="s">
        <v>32</v>
      </c>
    </row>
    <row r="293" spans="1:8" x14ac:dyDescent="0.2">
      <c r="A293" s="6" t="s">
        <v>338</v>
      </c>
      <c r="B293" s="16">
        <v>43535</v>
      </c>
      <c r="C293" s="7" t="s">
        <v>402</v>
      </c>
      <c r="D293" s="8">
        <v>600</v>
      </c>
      <c r="E293" s="9">
        <v>0.1</v>
      </c>
      <c r="F293" s="10">
        <v>660</v>
      </c>
      <c r="G293" s="11" t="s">
        <v>469</v>
      </c>
      <c r="H293" s="6" t="s">
        <v>32</v>
      </c>
    </row>
    <row r="294" spans="1:8" x14ac:dyDescent="0.2">
      <c r="A294" s="6" t="s">
        <v>566</v>
      </c>
      <c r="B294" s="16">
        <v>43486</v>
      </c>
      <c r="C294" s="7" t="s">
        <v>235</v>
      </c>
      <c r="D294" s="8">
        <v>66</v>
      </c>
      <c r="E294" s="9">
        <v>0.21</v>
      </c>
      <c r="F294" s="10">
        <v>79.86</v>
      </c>
      <c r="G294" s="11" t="s">
        <v>471</v>
      </c>
      <c r="H294" s="6" t="s">
        <v>496</v>
      </c>
    </row>
    <row r="295" spans="1:8" x14ac:dyDescent="0.2">
      <c r="A295" s="6" t="s">
        <v>566</v>
      </c>
      <c r="B295" s="16">
        <v>43522</v>
      </c>
      <c r="C295" s="7" t="s">
        <v>236</v>
      </c>
      <c r="D295" s="8">
        <v>190</v>
      </c>
      <c r="E295" s="9">
        <v>0.21</v>
      </c>
      <c r="F295" s="10">
        <v>229.9</v>
      </c>
      <c r="G295" s="11" t="s">
        <v>5</v>
      </c>
      <c r="H295" s="6" t="s">
        <v>496</v>
      </c>
    </row>
    <row r="296" spans="1:8" x14ac:dyDescent="0.2">
      <c r="A296" s="6" t="s">
        <v>566</v>
      </c>
      <c r="B296" s="16">
        <v>43551</v>
      </c>
      <c r="C296" s="7" t="s">
        <v>323</v>
      </c>
      <c r="D296" s="8">
        <v>58</v>
      </c>
      <c r="E296" s="9">
        <v>0.21</v>
      </c>
      <c r="F296" s="10">
        <v>70.180000000000007</v>
      </c>
      <c r="G296" s="11" t="s">
        <v>5</v>
      </c>
      <c r="H296" s="6" t="s">
        <v>496</v>
      </c>
    </row>
    <row r="297" spans="1:8" x14ac:dyDescent="0.2">
      <c r="A297" s="6" t="s">
        <v>566</v>
      </c>
      <c r="B297" s="16">
        <v>43551</v>
      </c>
      <c r="C297" s="7" t="s">
        <v>377</v>
      </c>
      <c r="D297" s="8">
        <v>192</v>
      </c>
      <c r="E297" s="9">
        <v>0.21</v>
      </c>
      <c r="F297" s="10">
        <v>232.32</v>
      </c>
      <c r="G297" s="11" t="s">
        <v>5</v>
      </c>
      <c r="H297" s="6" t="s">
        <v>496</v>
      </c>
    </row>
    <row r="298" spans="1:8" x14ac:dyDescent="0.2">
      <c r="A298" s="6" t="s">
        <v>411</v>
      </c>
      <c r="B298" s="16">
        <v>43479</v>
      </c>
      <c r="C298" s="7" t="s">
        <v>412</v>
      </c>
      <c r="D298" s="8">
        <v>11.73</v>
      </c>
      <c r="E298" s="9">
        <v>0.21</v>
      </c>
      <c r="F298" s="10">
        <v>14.193300000000001</v>
      </c>
      <c r="G298" s="11" t="s">
        <v>471</v>
      </c>
      <c r="H298" s="6" t="s">
        <v>25</v>
      </c>
    </row>
    <row r="299" spans="1:8" x14ac:dyDescent="0.2">
      <c r="A299" s="11" t="s">
        <v>567</v>
      </c>
      <c r="B299" s="16">
        <v>43551</v>
      </c>
      <c r="C299" s="7" t="s">
        <v>305</v>
      </c>
      <c r="D299" s="8">
        <v>272.86</v>
      </c>
      <c r="E299" s="9">
        <v>0.1</v>
      </c>
      <c r="F299" s="10">
        <v>300.14600000000002</v>
      </c>
      <c r="G299" s="17" t="s">
        <v>3</v>
      </c>
      <c r="H299" s="6" t="s">
        <v>32</v>
      </c>
    </row>
    <row r="300" spans="1:8" x14ac:dyDescent="0.2">
      <c r="A300" s="6" t="s">
        <v>568</v>
      </c>
      <c r="B300" s="16">
        <v>43482</v>
      </c>
      <c r="C300" s="7" t="s">
        <v>86</v>
      </c>
      <c r="D300" s="8">
        <v>44.91</v>
      </c>
      <c r="E300" s="9">
        <v>0.21</v>
      </c>
      <c r="F300" s="10">
        <v>54.341099999999997</v>
      </c>
      <c r="G300" s="11" t="s">
        <v>51</v>
      </c>
      <c r="H300" s="6" t="s">
        <v>25</v>
      </c>
    </row>
    <row r="301" spans="1:8" x14ac:dyDescent="0.2">
      <c r="A301" s="6" t="s">
        <v>568</v>
      </c>
      <c r="B301" s="16">
        <v>43482</v>
      </c>
      <c r="C301" s="7" t="s">
        <v>86</v>
      </c>
      <c r="D301" s="8">
        <v>24.31</v>
      </c>
      <c r="E301" s="9">
        <v>0.21</v>
      </c>
      <c r="F301" s="10">
        <v>29.415099999999999</v>
      </c>
      <c r="G301" s="17" t="s">
        <v>3</v>
      </c>
      <c r="H301" s="6" t="s">
        <v>25</v>
      </c>
    </row>
    <row r="302" spans="1:8" x14ac:dyDescent="0.2">
      <c r="A302" s="6" t="s">
        <v>568</v>
      </c>
      <c r="B302" s="16">
        <v>43482</v>
      </c>
      <c r="C302" s="7" t="s">
        <v>86</v>
      </c>
      <c r="D302" s="8">
        <v>80.884</v>
      </c>
      <c r="E302" s="9">
        <v>0.21</v>
      </c>
      <c r="F302" s="10">
        <v>97.869640000000004</v>
      </c>
      <c r="G302" s="11" t="s">
        <v>5</v>
      </c>
      <c r="H302" s="6" t="s">
        <v>25</v>
      </c>
    </row>
    <row r="303" spans="1:8" x14ac:dyDescent="0.2">
      <c r="A303" s="6" t="s">
        <v>568</v>
      </c>
      <c r="B303" s="16">
        <v>43482</v>
      </c>
      <c r="C303" s="7" t="s">
        <v>86</v>
      </c>
      <c r="D303" s="8">
        <v>8.5500000000000007E-2</v>
      </c>
      <c r="E303" s="9">
        <v>0.21</v>
      </c>
      <c r="F303" s="10">
        <v>0.10345500000000001</v>
      </c>
      <c r="G303" s="11" t="s">
        <v>469</v>
      </c>
      <c r="H303" s="6" t="s">
        <v>25</v>
      </c>
    </row>
    <row r="304" spans="1:8" x14ac:dyDescent="0.2">
      <c r="A304" s="6" t="s">
        <v>569</v>
      </c>
      <c r="B304" s="16">
        <v>43497</v>
      </c>
      <c r="C304" s="7" t="s">
        <v>244</v>
      </c>
      <c r="D304" s="8">
        <v>1904</v>
      </c>
      <c r="E304" s="9">
        <v>0.21</v>
      </c>
      <c r="F304" s="10">
        <v>2303.84</v>
      </c>
      <c r="G304" s="11" t="s">
        <v>245</v>
      </c>
      <c r="H304" s="6" t="s">
        <v>482</v>
      </c>
    </row>
    <row r="305" spans="1:8" x14ac:dyDescent="0.2">
      <c r="A305" s="6" t="s">
        <v>569</v>
      </c>
      <c r="B305" s="16">
        <v>43508</v>
      </c>
      <c r="C305" s="7" t="s">
        <v>124</v>
      </c>
      <c r="D305" s="8">
        <v>460</v>
      </c>
      <c r="E305" s="9">
        <v>0.21</v>
      </c>
      <c r="F305" s="10">
        <v>556.6</v>
      </c>
      <c r="G305" s="11" t="s">
        <v>18</v>
      </c>
      <c r="H305" s="6" t="s">
        <v>482</v>
      </c>
    </row>
    <row r="306" spans="1:8" x14ac:dyDescent="0.2">
      <c r="A306" s="6" t="s">
        <v>570</v>
      </c>
      <c r="B306" s="16">
        <v>43466</v>
      </c>
      <c r="C306" s="7" t="s">
        <v>65</v>
      </c>
      <c r="D306" s="8">
        <v>350.51</v>
      </c>
      <c r="E306" s="9">
        <v>0.21</v>
      </c>
      <c r="F306" s="10">
        <v>424.11709999999999</v>
      </c>
      <c r="G306" s="11" t="s">
        <v>3</v>
      </c>
      <c r="H306" s="6" t="s">
        <v>462</v>
      </c>
    </row>
    <row r="307" spans="1:8" x14ac:dyDescent="0.2">
      <c r="A307" s="6" t="s">
        <v>57</v>
      </c>
      <c r="B307" s="16">
        <v>43546</v>
      </c>
      <c r="C307" s="7" t="s">
        <v>315</v>
      </c>
      <c r="D307" s="8">
        <f>1799.73+521.48</f>
        <v>2321.21</v>
      </c>
      <c r="E307" s="9">
        <v>0</v>
      </c>
      <c r="F307" s="10">
        <f>1799.73+521.48</f>
        <v>2321.21</v>
      </c>
      <c r="G307" s="11" t="s">
        <v>3</v>
      </c>
      <c r="H307" s="6" t="s">
        <v>6</v>
      </c>
    </row>
    <row r="308" spans="1:8" x14ac:dyDescent="0.2">
      <c r="A308" s="6" t="s">
        <v>57</v>
      </c>
      <c r="B308" s="16">
        <v>43547</v>
      </c>
      <c r="C308" s="7" t="s">
        <v>316</v>
      </c>
      <c r="D308" s="8">
        <v>1516.53</v>
      </c>
      <c r="E308" s="9">
        <v>0</v>
      </c>
      <c r="F308" s="10">
        <v>1516.53</v>
      </c>
      <c r="G308" s="17" t="s">
        <v>3</v>
      </c>
      <c r="H308" s="6" t="s">
        <v>6</v>
      </c>
    </row>
    <row r="309" spans="1:8" x14ac:dyDescent="0.2">
      <c r="A309" s="6" t="s">
        <v>571</v>
      </c>
      <c r="B309" s="16">
        <v>43466</v>
      </c>
      <c r="C309" s="7" t="s">
        <v>192</v>
      </c>
      <c r="D309" s="8">
        <v>608</v>
      </c>
      <c r="E309" s="9">
        <v>0.21</v>
      </c>
      <c r="F309" s="10">
        <v>735.68</v>
      </c>
      <c r="G309" s="11" t="s">
        <v>469</v>
      </c>
      <c r="H309" s="6" t="s">
        <v>4</v>
      </c>
    </row>
    <row r="310" spans="1:8" x14ac:dyDescent="0.2">
      <c r="A310" s="6" t="s">
        <v>571</v>
      </c>
      <c r="B310" s="16">
        <v>43467</v>
      </c>
      <c r="C310" s="7" t="s">
        <v>61</v>
      </c>
      <c r="D310" s="8">
        <v>480</v>
      </c>
      <c r="E310" s="9">
        <v>0.21</v>
      </c>
      <c r="F310" s="10">
        <v>580.79999999999995</v>
      </c>
      <c r="G310" s="11" t="s">
        <v>469</v>
      </c>
      <c r="H310" s="6" t="s">
        <v>4</v>
      </c>
    </row>
    <row r="311" spans="1:8" x14ac:dyDescent="0.2">
      <c r="A311" s="6" t="s">
        <v>571</v>
      </c>
      <c r="B311" s="16">
        <v>43497</v>
      </c>
      <c r="C311" s="7" t="s">
        <v>242</v>
      </c>
      <c r="D311" s="8">
        <v>640</v>
      </c>
      <c r="E311" s="9">
        <v>0.21</v>
      </c>
      <c r="F311" s="10">
        <v>774.4</v>
      </c>
      <c r="G311" s="11" t="s">
        <v>469</v>
      </c>
      <c r="H311" s="6" t="s">
        <v>4</v>
      </c>
    </row>
    <row r="312" spans="1:8" x14ac:dyDescent="0.2">
      <c r="A312" s="6" t="s">
        <v>571</v>
      </c>
      <c r="B312" s="16">
        <v>43525</v>
      </c>
      <c r="C312" s="7" t="s">
        <v>341</v>
      </c>
      <c r="D312" s="8">
        <v>672</v>
      </c>
      <c r="E312" s="9">
        <v>0.21</v>
      </c>
      <c r="F312" s="10">
        <v>813.12</v>
      </c>
      <c r="G312" s="11" t="s">
        <v>469</v>
      </c>
      <c r="H312" s="6" t="s">
        <v>4</v>
      </c>
    </row>
    <row r="313" spans="1:8" x14ac:dyDescent="0.2">
      <c r="A313" s="12" t="s">
        <v>572</v>
      </c>
      <c r="B313" s="16">
        <v>43483</v>
      </c>
      <c r="C313" s="7" t="s">
        <v>172</v>
      </c>
      <c r="D313" s="8">
        <v>390</v>
      </c>
      <c r="E313" s="8">
        <v>0.21</v>
      </c>
      <c r="F313" s="8">
        <v>471.9</v>
      </c>
      <c r="G313" s="8" t="s">
        <v>471</v>
      </c>
      <c r="H313" s="6" t="s">
        <v>489</v>
      </c>
    </row>
    <row r="314" spans="1:8" x14ac:dyDescent="0.2">
      <c r="A314" s="6" t="s">
        <v>572</v>
      </c>
      <c r="B314" s="16">
        <v>43528</v>
      </c>
      <c r="C314" s="7" t="s">
        <v>221</v>
      </c>
      <c r="D314" s="8">
        <v>295</v>
      </c>
      <c r="E314" s="9">
        <v>0.21</v>
      </c>
      <c r="F314" s="10">
        <v>356.95</v>
      </c>
      <c r="G314" s="11" t="s">
        <v>470</v>
      </c>
      <c r="H314" s="6" t="s">
        <v>489</v>
      </c>
    </row>
    <row r="315" spans="1:8" x14ac:dyDescent="0.2">
      <c r="A315" s="6" t="s">
        <v>284</v>
      </c>
      <c r="B315" s="16">
        <v>43510</v>
      </c>
      <c r="C315" s="7" t="s">
        <v>410</v>
      </c>
      <c r="D315" s="8">
        <v>750</v>
      </c>
      <c r="E315" s="9">
        <v>0.21</v>
      </c>
      <c r="F315" s="10">
        <v>907.5</v>
      </c>
      <c r="G315" s="11" t="s">
        <v>470</v>
      </c>
      <c r="H315" s="6" t="s">
        <v>503</v>
      </c>
    </row>
    <row r="316" spans="1:8" x14ac:dyDescent="0.2">
      <c r="A316" s="6" t="s">
        <v>284</v>
      </c>
      <c r="B316" s="16">
        <v>43528</v>
      </c>
      <c r="C316" s="7" t="s">
        <v>285</v>
      </c>
      <c r="D316" s="8">
        <v>759</v>
      </c>
      <c r="E316" s="9">
        <v>0.21</v>
      </c>
      <c r="F316" s="10">
        <v>918.39</v>
      </c>
      <c r="G316" s="11" t="s">
        <v>7</v>
      </c>
      <c r="H316" s="6" t="s">
        <v>503</v>
      </c>
    </row>
    <row r="317" spans="1:8" x14ac:dyDescent="0.2">
      <c r="A317" s="6" t="s">
        <v>573</v>
      </c>
      <c r="B317" s="16">
        <v>43503</v>
      </c>
      <c r="C317" s="7" t="s">
        <v>98</v>
      </c>
      <c r="D317" s="8">
        <v>37.93</v>
      </c>
      <c r="E317" s="9">
        <v>0.21</v>
      </c>
      <c r="F317" s="10">
        <v>45.895299999999999</v>
      </c>
      <c r="G317" s="17" t="s">
        <v>3</v>
      </c>
      <c r="H317" s="6" t="s">
        <v>464</v>
      </c>
    </row>
    <row r="318" spans="1:8" x14ac:dyDescent="0.2">
      <c r="A318" s="12" t="s">
        <v>574</v>
      </c>
      <c r="B318" s="16">
        <v>43495</v>
      </c>
      <c r="C318" s="7" t="s">
        <v>83</v>
      </c>
      <c r="D318" s="8">
        <v>23.1</v>
      </c>
      <c r="E318" s="9">
        <v>0</v>
      </c>
      <c r="F318" s="10">
        <v>23.1</v>
      </c>
      <c r="G318" s="17" t="s">
        <v>3</v>
      </c>
      <c r="H318" s="6" t="s">
        <v>20</v>
      </c>
    </row>
    <row r="319" spans="1:8" x14ac:dyDescent="0.2">
      <c r="A319" s="12" t="s">
        <v>574</v>
      </c>
      <c r="B319" s="16">
        <v>43495</v>
      </c>
      <c r="C319" s="7" t="s">
        <v>84</v>
      </c>
      <c r="D319" s="8">
        <v>24</v>
      </c>
      <c r="E319" s="9">
        <v>0</v>
      </c>
      <c r="F319" s="10">
        <v>24</v>
      </c>
      <c r="G319" s="17" t="s">
        <v>3</v>
      </c>
      <c r="H319" s="6" t="s">
        <v>20</v>
      </c>
    </row>
    <row r="320" spans="1:8" x14ac:dyDescent="0.2">
      <c r="A320" s="6" t="s">
        <v>574</v>
      </c>
      <c r="B320" s="16">
        <v>43510</v>
      </c>
      <c r="C320" s="7" t="s">
        <v>149</v>
      </c>
      <c r="D320" s="8">
        <v>1.7</v>
      </c>
      <c r="E320" s="9">
        <v>0</v>
      </c>
      <c r="F320" s="10">
        <v>1.7</v>
      </c>
      <c r="G320" s="11" t="s">
        <v>31</v>
      </c>
      <c r="H320" s="6" t="s">
        <v>20</v>
      </c>
    </row>
    <row r="321" spans="1:8" x14ac:dyDescent="0.2">
      <c r="A321" s="12" t="s">
        <v>574</v>
      </c>
      <c r="B321" s="16">
        <v>43511</v>
      </c>
      <c r="C321" s="7" t="s">
        <v>176</v>
      </c>
      <c r="D321" s="8">
        <v>0.7</v>
      </c>
      <c r="E321" s="9">
        <v>0</v>
      </c>
      <c r="F321" s="10">
        <v>0.7</v>
      </c>
      <c r="G321" s="11" t="s">
        <v>471</v>
      </c>
      <c r="H321" s="6" t="s">
        <v>20</v>
      </c>
    </row>
    <row r="322" spans="1:8" x14ac:dyDescent="0.2">
      <c r="A322" s="6" t="s">
        <v>574</v>
      </c>
      <c r="B322" s="16">
        <v>43524</v>
      </c>
      <c r="C322" s="7" t="s">
        <v>184</v>
      </c>
      <c r="D322" s="8">
        <v>3.5</v>
      </c>
      <c r="E322" s="9">
        <v>0</v>
      </c>
      <c r="F322" s="10">
        <v>3.5</v>
      </c>
      <c r="G322" s="17" t="s">
        <v>3</v>
      </c>
      <c r="H322" s="6" t="s">
        <v>20</v>
      </c>
    </row>
    <row r="323" spans="1:8" x14ac:dyDescent="0.2">
      <c r="A323" s="6" t="s">
        <v>574</v>
      </c>
      <c r="B323" s="16">
        <v>43528</v>
      </c>
      <c r="C323" s="7" t="s">
        <v>220</v>
      </c>
      <c r="D323" s="8">
        <v>24</v>
      </c>
      <c r="E323" s="9">
        <v>0</v>
      </c>
      <c r="F323" s="10">
        <v>24</v>
      </c>
      <c r="G323" s="17" t="s">
        <v>3</v>
      </c>
      <c r="H323" s="6" t="s">
        <v>20</v>
      </c>
    </row>
    <row r="324" spans="1:8" x14ac:dyDescent="0.2">
      <c r="A324" s="6" t="s">
        <v>574</v>
      </c>
      <c r="B324" s="16">
        <v>43531</v>
      </c>
      <c r="C324" s="7" t="s">
        <v>318</v>
      </c>
      <c r="D324" s="8">
        <v>495.68</v>
      </c>
      <c r="E324" s="9">
        <v>0.21</v>
      </c>
      <c r="F324" s="10">
        <v>599.77279999999996</v>
      </c>
      <c r="G324" s="11" t="s">
        <v>31</v>
      </c>
      <c r="H324" s="6" t="s">
        <v>20</v>
      </c>
    </row>
    <row r="325" spans="1:8" x14ac:dyDescent="0.2">
      <c r="A325" s="6" t="s">
        <v>574</v>
      </c>
      <c r="B325" s="16">
        <v>43538</v>
      </c>
      <c r="C325" s="7" t="s">
        <v>274</v>
      </c>
      <c r="D325" s="8">
        <v>2.2999999999999998</v>
      </c>
      <c r="E325" s="9">
        <v>0</v>
      </c>
      <c r="F325" s="10">
        <v>2.2999999999999998</v>
      </c>
      <c r="G325" s="11" t="s">
        <v>31</v>
      </c>
      <c r="H325" s="6" t="s">
        <v>20</v>
      </c>
    </row>
    <row r="326" spans="1:8" x14ac:dyDescent="0.2">
      <c r="A326" s="6" t="s">
        <v>575</v>
      </c>
      <c r="B326" s="25">
        <v>43546</v>
      </c>
      <c r="C326" s="7" t="s">
        <v>453</v>
      </c>
      <c r="D326" s="8">
        <v>381.35</v>
      </c>
      <c r="E326" s="9">
        <v>0.21</v>
      </c>
      <c r="F326" s="10">
        <v>461.43350000000004</v>
      </c>
      <c r="G326" s="11" t="s">
        <v>469</v>
      </c>
      <c r="H326" s="6" t="s">
        <v>483</v>
      </c>
    </row>
    <row r="327" spans="1:8" x14ac:dyDescent="0.2">
      <c r="A327" s="6" t="s">
        <v>576</v>
      </c>
      <c r="B327" s="16">
        <v>43545</v>
      </c>
      <c r="C327" s="7" t="s">
        <v>265</v>
      </c>
      <c r="D327" s="8">
        <v>23.7</v>
      </c>
      <c r="E327" s="9">
        <v>0.21</v>
      </c>
      <c r="F327" s="10">
        <v>28.677</v>
      </c>
      <c r="G327" s="11" t="s">
        <v>7</v>
      </c>
      <c r="H327" s="6" t="s">
        <v>25</v>
      </c>
    </row>
    <row r="328" spans="1:8" x14ac:dyDescent="0.2">
      <c r="A328" s="6" t="s">
        <v>324</v>
      </c>
      <c r="B328" s="16">
        <v>43483</v>
      </c>
      <c r="C328" s="7" t="s">
        <v>325</v>
      </c>
      <c r="D328" s="8">
        <v>561.45000000000005</v>
      </c>
      <c r="E328" s="8">
        <v>0.1</v>
      </c>
      <c r="F328" s="8">
        <v>617.6</v>
      </c>
      <c r="G328" s="8" t="s">
        <v>5</v>
      </c>
      <c r="H328" s="6" t="s">
        <v>32</v>
      </c>
    </row>
    <row r="329" spans="1:8" x14ac:dyDescent="0.2">
      <c r="A329" s="6" t="s">
        <v>359</v>
      </c>
      <c r="B329" s="16">
        <v>43546</v>
      </c>
      <c r="C329" s="7" t="s">
        <v>360</v>
      </c>
      <c r="D329" s="8">
        <v>75</v>
      </c>
      <c r="E329" s="9">
        <v>0</v>
      </c>
      <c r="F329" s="10">
        <v>75</v>
      </c>
      <c r="G329" s="11" t="s">
        <v>470</v>
      </c>
      <c r="H329" s="6" t="s">
        <v>9</v>
      </c>
    </row>
    <row r="330" spans="1:8" x14ac:dyDescent="0.2">
      <c r="A330" s="6" t="s">
        <v>359</v>
      </c>
      <c r="B330" s="16">
        <v>43546</v>
      </c>
      <c r="C330" s="7" t="s">
        <v>361</v>
      </c>
      <c r="D330" s="8">
        <v>75</v>
      </c>
      <c r="E330" s="9">
        <v>0</v>
      </c>
      <c r="F330" s="10">
        <v>75</v>
      </c>
      <c r="G330" s="11" t="s">
        <v>470</v>
      </c>
      <c r="H330" s="6" t="s">
        <v>9</v>
      </c>
    </row>
    <row r="331" spans="1:8" x14ac:dyDescent="0.2">
      <c r="A331" s="6" t="s">
        <v>271</v>
      </c>
      <c r="B331" s="16">
        <v>43529</v>
      </c>
      <c r="C331" s="7" t="s">
        <v>272</v>
      </c>
      <c r="D331" s="8">
        <v>20</v>
      </c>
      <c r="E331" s="9">
        <v>0</v>
      </c>
      <c r="F331" s="10">
        <v>20</v>
      </c>
      <c r="G331" s="11" t="s">
        <v>471</v>
      </c>
      <c r="H331" s="6" t="s">
        <v>9</v>
      </c>
    </row>
    <row r="332" spans="1:8" x14ac:dyDescent="0.2">
      <c r="A332" s="6" t="s">
        <v>504</v>
      </c>
      <c r="B332" s="16">
        <v>43495</v>
      </c>
      <c r="C332" s="7" t="s">
        <v>343</v>
      </c>
      <c r="D332" s="8">
        <v>116.36</v>
      </c>
      <c r="E332" s="9">
        <v>0.1</v>
      </c>
      <c r="F332" s="10">
        <v>127.996</v>
      </c>
      <c r="G332" s="11" t="s">
        <v>31</v>
      </c>
      <c r="H332" s="6" t="s">
        <v>485</v>
      </c>
    </row>
    <row r="333" spans="1:8" x14ac:dyDescent="0.2">
      <c r="A333" s="6" t="s">
        <v>504</v>
      </c>
      <c r="B333" s="16">
        <v>43528</v>
      </c>
      <c r="C333" s="7" t="s">
        <v>413</v>
      </c>
      <c r="D333" s="8">
        <v>114.54</v>
      </c>
      <c r="E333" s="9">
        <v>0.1</v>
      </c>
      <c r="F333" s="10">
        <v>125.994</v>
      </c>
      <c r="G333" s="11" t="s">
        <v>51</v>
      </c>
      <c r="H333" s="6" t="s">
        <v>485</v>
      </c>
    </row>
    <row r="334" spans="1:8" x14ac:dyDescent="0.2">
      <c r="A334" s="6" t="s">
        <v>504</v>
      </c>
      <c r="B334" s="16">
        <v>43530</v>
      </c>
      <c r="C334" s="7" t="s">
        <v>356</v>
      </c>
      <c r="D334" s="8">
        <v>79.459999999999994</v>
      </c>
      <c r="E334" s="9">
        <v>0.1</v>
      </c>
      <c r="F334" s="10">
        <v>87.405999999999992</v>
      </c>
      <c r="G334" s="11" t="s">
        <v>31</v>
      </c>
      <c r="H334" s="6" t="s">
        <v>485</v>
      </c>
    </row>
    <row r="335" spans="1:8" x14ac:dyDescent="0.2">
      <c r="A335" s="6" t="s">
        <v>504</v>
      </c>
      <c r="B335" s="16">
        <v>43490</v>
      </c>
      <c r="C335" s="7" t="s">
        <v>152</v>
      </c>
      <c r="D335" s="8">
        <v>865.38</v>
      </c>
      <c r="E335" s="9">
        <v>0.04</v>
      </c>
      <c r="F335" s="10">
        <v>899.99519999999995</v>
      </c>
      <c r="G335" s="11" t="s">
        <v>51</v>
      </c>
      <c r="H335" s="6" t="s">
        <v>492</v>
      </c>
    </row>
    <row r="336" spans="1:8" x14ac:dyDescent="0.2">
      <c r="A336" s="6" t="s">
        <v>504</v>
      </c>
      <c r="B336" s="16">
        <v>43490</v>
      </c>
      <c r="C336" s="7" t="s">
        <v>153</v>
      </c>
      <c r="D336" s="8">
        <v>721.15</v>
      </c>
      <c r="E336" s="9">
        <v>0.04</v>
      </c>
      <c r="F336" s="10">
        <v>749.99599999999998</v>
      </c>
      <c r="G336" s="11" t="s">
        <v>51</v>
      </c>
      <c r="H336" s="6" t="s">
        <v>19</v>
      </c>
    </row>
    <row r="337" spans="1:8" x14ac:dyDescent="0.2">
      <c r="A337" s="6" t="s">
        <v>504</v>
      </c>
      <c r="B337" s="16">
        <v>43545</v>
      </c>
      <c r="C337" s="7" t="s">
        <v>441</v>
      </c>
      <c r="D337" s="8">
        <v>1611.25</v>
      </c>
      <c r="E337" s="9">
        <v>0.04</v>
      </c>
      <c r="F337" s="10">
        <v>1675.7</v>
      </c>
      <c r="G337" s="11" t="s">
        <v>51</v>
      </c>
      <c r="H337" s="6" t="s">
        <v>492</v>
      </c>
    </row>
    <row r="338" spans="1:8" x14ac:dyDescent="0.2">
      <c r="A338" s="6" t="s">
        <v>352</v>
      </c>
      <c r="B338" s="16">
        <v>43508</v>
      </c>
      <c r="C338" s="7" t="s">
        <v>353</v>
      </c>
      <c r="D338" s="8">
        <v>600</v>
      </c>
      <c r="E338" s="9">
        <v>0.1</v>
      </c>
      <c r="F338" s="10">
        <v>660</v>
      </c>
      <c r="G338" s="11" t="s">
        <v>469</v>
      </c>
      <c r="H338" s="6" t="s">
        <v>32</v>
      </c>
    </row>
    <row r="339" spans="1:8" x14ac:dyDescent="0.2">
      <c r="A339" s="6" t="s">
        <v>577</v>
      </c>
      <c r="B339" s="16">
        <v>43510</v>
      </c>
      <c r="C339" s="7" t="s">
        <v>175</v>
      </c>
      <c r="D339" s="8">
        <v>95.62</v>
      </c>
      <c r="E339" s="9">
        <v>0.21</v>
      </c>
      <c r="F339" s="10">
        <v>115.70020000000001</v>
      </c>
      <c r="G339" s="11" t="s">
        <v>471</v>
      </c>
      <c r="H339" s="6" t="s">
        <v>25</v>
      </c>
    </row>
    <row r="340" spans="1:8" x14ac:dyDescent="0.2">
      <c r="A340" s="6" t="s">
        <v>577</v>
      </c>
      <c r="B340" s="16">
        <v>43510</v>
      </c>
      <c r="C340" s="7" t="s">
        <v>132</v>
      </c>
      <c r="D340" s="8">
        <v>16.794</v>
      </c>
      <c r="E340" s="9">
        <v>0.21</v>
      </c>
      <c r="F340" s="10">
        <v>20.320740000000001</v>
      </c>
      <c r="G340" s="17" t="s">
        <v>3</v>
      </c>
      <c r="H340" s="6" t="s">
        <v>25</v>
      </c>
    </row>
    <row r="341" spans="1:8" x14ac:dyDescent="0.2">
      <c r="A341" s="6" t="s">
        <v>577</v>
      </c>
      <c r="B341" s="16">
        <v>43510</v>
      </c>
      <c r="C341" s="7" t="s">
        <v>132</v>
      </c>
      <c r="D341" s="8">
        <v>16.794</v>
      </c>
      <c r="E341" s="9">
        <v>0.21</v>
      </c>
      <c r="F341" s="10">
        <v>20.320740000000001</v>
      </c>
      <c r="G341" s="17" t="s">
        <v>3</v>
      </c>
      <c r="H341" s="6" t="s">
        <v>25</v>
      </c>
    </row>
    <row r="342" spans="1:8" x14ac:dyDescent="0.2">
      <c r="A342" s="6" t="s">
        <v>58</v>
      </c>
      <c r="B342" s="16">
        <v>43510</v>
      </c>
      <c r="C342" s="7" t="s">
        <v>132</v>
      </c>
      <c r="D342" s="8">
        <v>16.794</v>
      </c>
      <c r="E342" s="9">
        <v>0.21</v>
      </c>
      <c r="F342" s="10">
        <v>20.320740000000001</v>
      </c>
      <c r="G342" s="11" t="s">
        <v>51</v>
      </c>
      <c r="H342" s="6" t="s">
        <v>25</v>
      </c>
    </row>
    <row r="343" spans="1:8" x14ac:dyDescent="0.2">
      <c r="A343" s="6" t="s">
        <v>577</v>
      </c>
      <c r="B343" s="16">
        <v>43510</v>
      </c>
      <c r="C343" s="7" t="s">
        <v>132</v>
      </c>
      <c r="D343" s="8">
        <v>16.794</v>
      </c>
      <c r="E343" s="9">
        <v>0.21</v>
      </c>
      <c r="F343" s="10">
        <v>20.320740000000001</v>
      </c>
      <c r="G343" s="11" t="s">
        <v>18</v>
      </c>
      <c r="H343" s="6" t="s">
        <v>25</v>
      </c>
    </row>
    <row r="344" spans="1:8" x14ac:dyDescent="0.2">
      <c r="A344" s="6" t="s">
        <v>577</v>
      </c>
      <c r="B344" s="16">
        <v>43510</v>
      </c>
      <c r="C344" s="7" t="s">
        <v>132</v>
      </c>
      <c r="D344" s="8">
        <v>16.794</v>
      </c>
      <c r="E344" s="9">
        <v>0.21</v>
      </c>
      <c r="F344" s="10">
        <v>20.320740000000001</v>
      </c>
      <c r="G344" s="11" t="s">
        <v>31</v>
      </c>
      <c r="H344" s="6" t="s">
        <v>25</v>
      </c>
    </row>
    <row r="345" spans="1:8" x14ac:dyDescent="0.2">
      <c r="A345" s="6" t="s">
        <v>577</v>
      </c>
      <c r="B345" s="16">
        <v>43510</v>
      </c>
      <c r="C345" s="7" t="s">
        <v>132</v>
      </c>
      <c r="D345" s="8">
        <v>16.744</v>
      </c>
      <c r="E345" s="9">
        <v>0.21</v>
      </c>
      <c r="F345" s="10">
        <v>20.26024</v>
      </c>
      <c r="G345" s="17" t="s">
        <v>3</v>
      </c>
      <c r="H345" s="6" t="s">
        <v>25</v>
      </c>
    </row>
    <row r="346" spans="1:8" x14ac:dyDescent="0.2">
      <c r="A346" s="6" t="s">
        <v>577</v>
      </c>
      <c r="B346" s="16">
        <v>43510</v>
      </c>
      <c r="C346" s="7" t="s">
        <v>132</v>
      </c>
      <c r="D346" s="8">
        <v>16.794</v>
      </c>
      <c r="E346" s="9">
        <v>0.21</v>
      </c>
      <c r="F346" s="10">
        <v>20.320740000000001</v>
      </c>
      <c r="G346" s="11" t="s">
        <v>44</v>
      </c>
      <c r="H346" s="6" t="s">
        <v>25</v>
      </c>
    </row>
    <row r="347" spans="1:8" x14ac:dyDescent="0.2">
      <c r="A347" s="6" t="s">
        <v>578</v>
      </c>
      <c r="B347" s="16">
        <v>43510</v>
      </c>
      <c r="C347" s="7" t="s">
        <v>131</v>
      </c>
      <c r="D347" s="8">
        <v>198.49</v>
      </c>
      <c r="E347" s="9">
        <v>0.21</v>
      </c>
      <c r="F347" s="10">
        <v>240.17290000000003</v>
      </c>
      <c r="G347" s="17" t="s">
        <v>3</v>
      </c>
      <c r="H347" s="6" t="s">
        <v>25</v>
      </c>
    </row>
    <row r="348" spans="1:8" x14ac:dyDescent="0.2">
      <c r="A348" s="6" t="s">
        <v>577</v>
      </c>
      <c r="B348" s="16">
        <v>43510</v>
      </c>
      <c r="C348" s="7" t="s">
        <v>383</v>
      </c>
      <c r="D348" s="8">
        <v>18.989999999999998</v>
      </c>
      <c r="E348" s="9">
        <v>0.21</v>
      </c>
      <c r="F348" s="10">
        <v>22.977899999999998</v>
      </c>
      <c r="G348" s="17" t="s">
        <v>3</v>
      </c>
      <c r="H348" s="6" t="s">
        <v>25</v>
      </c>
    </row>
    <row r="349" spans="1:8" x14ac:dyDescent="0.2">
      <c r="A349" s="6" t="s">
        <v>577</v>
      </c>
      <c r="B349" s="16">
        <v>43510</v>
      </c>
      <c r="C349" s="7" t="s">
        <v>383</v>
      </c>
      <c r="D349" s="8">
        <v>18.989999999999998</v>
      </c>
      <c r="E349" s="9">
        <v>0.21</v>
      </c>
      <c r="F349" s="10">
        <v>22.977899999999998</v>
      </c>
      <c r="G349" s="17" t="s">
        <v>3</v>
      </c>
      <c r="H349" s="6" t="s">
        <v>25</v>
      </c>
    </row>
    <row r="350" spans="1:8" x14ac:dyDescent="0.2">
      <c r="A350" s="6" t="s">
        <v>577</v>
      </c>
      <c r="B350" s="16">
        <v>43510</v>
      </c>
      <c r="C350" s="7" t="s">
        <v>383</v>
      </c>
      <c r="D350" s="8">
        <v>18.989999999999998</v>
      </c>
      <c r="E350" s="9">
        <v>0.21</v>
      </c>
      <c r="F350" s="10">
        <v>22.977899999999998</v>
      </c>
      <c r="G350" s="11" t="s">
        <v>51</v>
      </c>
      <c r="H350" s="6" t="s">
        <v>25</v>
      </c>
    </row>
    <row r="351" spans="1:8" x14ac:dyDescent="0.2">
      <c r="A351" s="6" t="s">
        <v>577</v>
      </c>
      <c r="B351" s="16">
        <v>43510</v>
      </c>
      <c r="C351" s="7" t="s">
        <v>383</v>
      </c>
      <c r="D351" s="8">
        <v>18.989999999999998</v>
      </c>
      <c r="E351" s="9">
        <v>0.21</v>
      </c>
      <c r="F351" s="10">
        <v>22.977899999999998</v>
      </c>
      <c r="G351" s="11" t="s">
        <v>18</v>
      </c>
      <c r="H351" s="6" t="s">
        <v>25</v>
      </c>
    </row>
    <row r="352" spans="1:8" x14ac:dyDescent="0.2">
      <c r="A352" s="6" t="s">
        <v>577</v>
      </c>
      <c r="B352" s="16">
        <v>43510</v>
      </c>
      <c r="C352" s="7" t="s">
        <v>383</v>
      </c>
      <c r="D352" s="8">
        <v>18.989999999999998</v>
      </c>
      <c r="E352" s="9">
        <v>0.21</v>
      </c>
      <c r="F352" s="10">
        <v>22.977899999999998</v>
      </c>
      <c r="G352" s="11" t="s">
        <v>31</v>
      </c>
      <c r="H352" s="6" t="s">
        <v>25</v>
      </c>
    </row>
    <row r="353" spans="1:8" x14ac:dyDescent="0.2">
      <c r="A353" s="6" t="s">
        <v>577</v>
      </c>
      <c r="B353" s="16">
        <v>43510</v>
      </c>
      <c r="C353" s="7" t="s">
        <v>383</v>
      </c>
      <c r="D353" s="8">
        <v>19.03</v>
      </c>
      <c r="E353" s="9">
        <v>0.21</v>
      </c>
      <c r="F353" s="10">
        <v>23.026300000000003</v>
      </c>
      <c r="G353" s="17" t="s">
        <v>3</v>
      </c>
      <c r="H353" s="6" t="s">
        <v>25</v>
      </c>
    </row>
    <row r="354" spans="1:8" x14ac:dyDescent="0.2">
      <c r="A354" s="6" t="s">
        <v>577</v>
      </c>
      <c r="B354" s="16">
        <v>43510</v>
      </c>
      <c r="C354" s="7" t="s">
        <v>383</v>
      </c>
      <c r="D354" s="8">
        <v>18.989999999999998</v>
      </c>
      <c r="E354" s="9">
        <v>0.21</v>
      </c>
      <c r="F354" s="10">
        <v>22.977899999999998</v>
      </c>
      <c r="G354" s="11" t="s">
        <v>44</v>
      </c>
      <c r="H354" s="6" t="s">
        <v>25</v>
      </c>
    </row>
    <row r="355" spans="1:8" x14ac:dyDescent="0.2">
      <c r="A355" s="6" t="s">
        <v>577</v>
      </c>
      <c r="B355" s="16">
        <v>43510</v>
      </c>
      <c r="C355" s="7" t="s">
        <v>381</v>
      </c>
      <c r="D355" s="8">
        <v>180.08</v>
      </c>
      <c r="E355" s="9">
        <v>0.21</v>
      </c>
      <c r="F355" s="10">
        <v>217.89680000000001</v>
      </c>
      <c r="G355" s="17" t="s">
        <v>3</v>
      </c>
      <c r="H355" s="6" t="s">
        <v>25</v>
      </c>
    </row>
    <row r="356" spans="1:8" x14ac:dyDescent="0.2">
      <c r="A356" s="6" t="s">
        <v>577</v>
      </c>
      <c r="B356" s="16">
        <v>43511</v>
      </c>
      <c r="C356" s="7" t="s">
        <v>391</v>
      </c>
      <c r="D356" s="8">
        <v>71.83</v>
      </c>
      <c r="E356" s="9">
        <v>0.21</v>
      </c>
      <c r="F356" s="10">
        <v>86.914299999999997</v>
      </c>
      <c r="G356" s="11" t="s">
        <v>471</v>
      </c>
      <c r="H356" s="6" t="s">
        <v>25</v>
      </c>
    </row>
    <row r="357" spans="1:8" x14ac:dyDescent="0.2">
      <c r="A357" s="6" t="s">
        <v>579</v>
      </c>
      <c r="B357" s="16">
        <v>43549</v>
      </c>
      <c r="C357" s="7" t="s">
        <v>379</v>
      </c>
      <c r="D357" s="8">
        <v>207</v>
      </c>
      <c r="E357" s="9">
        <v>0</v>
      </c>
      <c r="F357" s="10">
        <v>207</v>
      </c>
      <c r="G357" s="11" t="s">
        <v>5</v>
      </c>
      <c r="H357" s="6" t="s">
        <v>19</v>
      </c>
    </row>
    <row r="358" spans="1:8" x14ac:dyDescent="0.2">
      <c r="A358" s="6" t="s">
        <v>255</v>
      </c>
      <c r="B358" s="16">
        <v>43536</v>
      </c>
      <c r="C358" s="7" t="s">
        <v>256</v>
      </c>
      <c r="D358" s="8">
        <v>13.5</v>
      </c>
      <c r="E358" s="9">
        <v>0.1</v>
      </c>
      <c r="F358" s="10">
        <v>14.85</v>
      </c>
      <c r="G358" s="11" t="s">
        <v>5</v>
      </c>
      <c r="H358" s="6" t="s">
        <v>476</v>
      </c>
    </row>
    <row r="359" spans="1:8" x14ac:dyDescent="0.2">
      <c r="A359" s="6" t="s">
        <v>363</v>
      </c>
      <c r="B359" s="16">
        <v>43549</v>
      </c>
      <c r="C359" s="7" t="s">
        <v>364</v>
      </c>
      <c r="D359" s="8">
        <v>2982.82</v>
      </c>
      <c r="E359" s="9">
        <v>0</v>
      </c>
      <c r="F359" s="10">
        <v>2982.82</v>
      </c>
      <c r="G359" s="11" t="s">
        <v>469</v>
      </c>
      <c r="H359" s="6" t="s">
        <v>6</v>
      </c>
    </row>
    <row r="360" spans="1:8" x14ac:dyDescent="0.2">
      <c r="A360" s="6" t="s">
        <v>580</v>
      </c>
      <c r="B360" s="16">
        <v>43472</v>
      </c>
      <c r="C360" s="7" t="s">
        <v>119</v>
      </c>
      <c r="D360" s="8">
        <v>6.59</v>
      </c>
      <c r="E360" s="9">
        <v>0.21</v>
      </c>
      <c r="F360" s="10">
        <v>7.9738999999999995</v>
      </c>
      <c r="G360" s="11" t="s">
        <v>5</v>
      </c>
      <c r="H360" s="6" t="s">
        <v>481</v>
      </c>
    </row>
    <row r="361" spans="1:8" x14ac:dyDescent="0.2">
      <c r="A361" s="6" t="s">
        <v>580</v>
      </c>
      <c r="B361" s="16">
        <v>43508</v>
      </c>
      <c r="C361" s="7" t="s">
        <v>254</v>
      </c>
      <c r="D361" s="8">
        <v>6.59</v>
      </c>
      <c r="E361" s="9">
        <v>0.21</v>
      </c>
      <c r="F361" s="10">
        <v>7.9738999999999995</v>
      </c>
      <c r="G361" s="11" t="s">
        <v>5</v>
      </c>
      <c r="H361" s="6" t="s">
        <v>481</v>
      </c>
    </row>
    <row r="362" spans="1:8" x14ac:dyDescent="0.2">
      <c r="A362" s="6" t="s">
        <v>580</v>
      </c>
      <c r="B362" s="16">
        <v>43528</v>
      </c>
      <c r="C362" s="7" t="s">
        <v>448</v>
      </c>
      <c r="D362" s="8">
        <v>6.59</v>
      </c>
      <c r="E362" s="9">
        <v>0.21</v>
      </c>
      <c r="F362" s="10">
        <v>7.9738999999999995</v>
      </c>
      <c r="G362" s="11" t="s">
        <v>5</v>
      </c>
      <c r="H362" s="6" t="s">
        <v>481</v>
      </c>
    </row>
    <row r="363" spans="1:8" x14ac:dyDescent="0.2">
      <c r="A363" s="6" t="s">
        <v>581</v>
      </c>
      <c r="B363" s="16">
        <v>43472</v>
      </c>
      <c r="C363" s="7" t="s">
        <v>110</v>
      </c>
      <c r="D363" s="8">
        <v>19.579999999999998</v>
      </c>
      <c r="E363" s="9">
        <v>0</v>
      </c>
      <c r="F363" s="10">
        <v>19.579999999999998</v>
      </c>
      <c r="G363" s="11" t="s">
        <v>470</v>
      </c>
      <c r="H363" s="6" t="s">
        <v>8</v>
      </c>
    </row>
    <row r="364" spans="1:8" x14ac:dyDescent="0.2">
      <c r="A364" s="6" t="s">
        <v>581</v>
      </c>
      <c r="B364" s="16">
        <v>43501</v>
      </c>
      <c r="C364" s="7" t="s">
        <v>281</v>
      </c>
      <c r="D364" s="8">
        <v>9.08</v>
      </c>
      <c r="E364" s="9">
        <v>0</v>
      </c>
      <c r="F364" s="10">
        <v>9.08</v>
      </c>
      <c r="G364" s="11" t="s">
        <v>470</v>
      </c>
      <c r="H364" s="6" t="s">
        <v>8</v>
      </c>
    </row>
    <row r="365" spans="1:8" x14ac:dyDescent="0.2">
      <c r="A365" s="6" t="s">
        <v>581</v>
      </c>
      <c r="B365" s="16">
        <v>43529</v>
      </c>
      <c r="C365" s="7" t="s">
        <v>308</v>
      </c>
      <c r="D365" s="8">
        <v>24.24</v>
      </c>
      <c r="E365" s="9">
        <v>0</v>
      </c>
      <c r="F365" s="10">
        <v>24.24</v>
      </c>
      <c r="G365" s="11" t="s">
        <v>470</v>
      </c>
      <c r="H365" s="6" t="s">
        <v>8</v>
      </c>
    </row>
    <row r="366" spans="1:8" x14ac:dyDescent="0.2">
      <c r="A366" s="11" t="s">
        <v>12</v>
      </c>
      <c r="B366" s="16">
        <v>43473</v>
      </c>
      <c r="C366" s="7" t="s">
        <v>70</v>
      </c>
      <c r="D366" s="8">
        <v>108.45</v>
      </c>
      <c r="E366" s="9">
        <v>0.21</v>
      </c>
      <c r="F366" s="10">
        <v>131.22450000000001</v>
      </c>
      <c r="G366" s="17" t="s">
        <v>3</v>
      </c>
      <c r="H366" s="6" t="s">
        <v>13</v>
      </c>
    </row>
    <row r="367" spans="1:8" x14ac:dyDescent="0.2">
      <c r="A367" s="6" t="s">
        <v>12</v>
      </c>
      <c r="B367" s="16">
        <v>43473</v>
      </c>
      <c r="C367" s="7" t="s">
        <v>164</v>
      </c>
      <c r="D367" s="8">
        <v>116.83</v>
      </c>
      <c r="E367" s="9">
        <v>0.21</v>
      </c>
      <c r="F367" s="10">
        <v>141.36429999999999</v>
      </c>
      <c r="G367" s="17" t="s">
        <v>3</v>
      </c>
      <c r="H367" s="6" t="s">
        <v>13</v>
      </c>
    </row>
    <row r="368" spans="1:8" x14ac:dyDescent="0.2">
      <c r="A368" s="6" t="s">
        <v>12</v>
      </c>
      <c r="B368" s="16">
        <v>43504</v>
      </c>
      <c r="C368" s="7" t="s">
        <v>264</v>
      </c>
      <c r="D368" s="8">
        <v>108.09</v>
      </c>
      <c r="E368" s="9">
        <v>0.21</v>
      </c>
      <c r="F368" s="10">
        <v>130.78890000000001</v>
      </c>
      <c r="G368" s="17" t="s">
        <v>3</v>
      </c>
      <c r="H368" s="6" t="s">
        <v>13</v>
      </c>
    </row>
    <row r="369" spans="1:8" x14ac:dyDescent="0.2">
      <c r="A369" s="6" t="s">
        <v>12</v>
      </c>
      <c r="B369" s="16">
        <v>43532</v>
      </c>
      <c r="C369" s="7" t="s">
        <v>369</v>
      </c>
      <c r="D369" s="8">
        <v>115.71</v>
      </c>
      <c r="E369" s="9">
        <v>0.21</v>
      </c>
      <c r="F369" s="10">
        <v>140.00909999999999</v>
      </c>
      <c r="G369" s="17" t="s">
        <v>3</v>
      </c>
      <c r="H369" s="6" t="s">
        <v>13</v>
      </c>
    </row>
    <row r="370" spans="1:8" x14ac:dyDescent="0.2">
      <c r="A370" s="11" t="s">
        <v>26</v>
      </c>
      <c r="B370" s="16">
        <v>43511</v>
      </c>
      <c r="C370" s="7" t="s">
        <v>357</v>
      </c>
      <c r="D370" s="8">
        <v>134.69999999999999</v>
      </c>
      <c r="E370" s="9">
        <v>0.21</v>
      </c>
      <c r="F370" s="10">
        <v>162.98699999999999</v>
      </c>
      <c r="G370" s="11" t="s">
        <v>469</v>
      </c>
      <c r="H370" s="6" t="s">
        <v>13</v>
      </c>
    </row>
    <row r="371" spans="1:8" x14ac:dyDescent="0.2">
      <c r="A371" s="6" t="s">
        <v>26</v>
      </c>
      <c r="B371" s="16">
        <v>43480</v>
      </c>
      <c r="C371" s="7" t="s">
        <v>82</v>
      </c>
      <c r="D371" s="8">
        <v>134.69999999999999</v>
      </c>
      <c r="E371" s="9">
        <v>0.21</v>
      </c>
      <c r="F371" s="10">
        <v>162.98699999999999</v>
      </c>
      <c r="G371" s="11" t="s">
        <v>469</v>
      </c>
      <c r="H371" s="6" t="s">
        <v>13</v>
      </c>
    </row>
    <row r="372" spans="1:8" x14ac:dyDescent="0.2">
      <c r="A372" s="6" t="s">
        <v>26</v>
      </c>
      <c r="B372" s="16">
        <v>43480</v>
      </c>
      <c r="C372" s="7" t="s">
        <v>183</v>
      </c>
      <c r="D372" s="8">
        <v>134.69999999999999</v>
      </c>
      <c r="E372" s="9">
        <v>0.21</v>
      </c>
      <c r="F372" s="10">
        <v>162.98699999999999</v>
      </c>
      <c r="G372" s="11" t="s">
        <v>469</v>
      </c>
      <c r="H372" s="6" t="s">
        <v>13</v>
      </c>
    </row>
    <row r="373" spans="1:8" x14ac:dyDescent="0.2">
      <c r="A373" s="6" t="s">
        <v>26</v>
      </c>
      <c r="B373" s="16">
        <v>43539</v>
      </c>
      <c r="C373" s="7" t="s">
        <v>436</v>
      </c>
      <c r="D373" s="8">
        <v>134.69999999999999</v>
      </c>
      <c r="E373" s="9">
        <v>0.21</v>
      </c>
      <c r="F373" s="10">
        <v>162.98699999999999</v>
      </c>
      <c r="G373" s="11" t="s">
        <v>469</v>
      </c>
      <c r="H373" s="6" t="s">
        <v>13</v>
      </c>
    </row>
    <row r="374" spans="1:8" x14ac:dyDescent="0.2">
      <c r="A374" s="6" t="s">
        <v>365</v>
      </c>
      <c r="B374" s="16">
        <v>43553</v>
      </c>
      <c r="C374" s="7" t="s">
        <v>366</v>
      </c>
      <c r="D374" s="8">
        <v>387.44</v>
      </c>
      <c r="E374" s="9">
        <v>0</v>
      </c>
      <c r="F374" s="10">
        <v>387.44</v>
      </c>
      <c r="G374" s="17" t="s">
        <v>3</v>
      </c>
      <c r="H374" s="6" t="s">
        <v>6</v>
      </c>
    </row>
    <row r="375" spans="1:8" x14ac:dyDescent="0.2">
      <c r="F375" s="26"/>
    </row>
  </sheetData>
  <autoFilter ref="A5:H374"/>
  <sortState ref="A6:H405">
    <sortCondition ref="A6:A405"/>
    <sortCondition ref="B6:B405"/>
    <sortCondition ref="C6:C405"/>
  </sortState>
  <mergeCells count="1">
    <mergeCell ref="A3:H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2" fitToHeight="6" orientation="portrait" r:id="rId1"/>
  <headerFooter differentFirst="1">
    <oddHeader>&amp;L&amp;"Arial,Negrita"&amp;7FUNDACÓ GENERAL DE LA UNIVERSITAT DE VALÈNCIA. TRANSPARÈNCIA&amp;R&amp;P</oddHeader>
    <oddFooter xml:space="preserve">&amp;L&amp;"Arial,Cursiva"&amp;8Informació publicada en compliment de la Llei de Transparència de la Comunitat Valenciana. L'ús per a finalitats no autoritzades per la normativa vigent serà responsabilitat exclusiva de l´usuari. </oddFooter>
    <firstHeader>&amp;L&amp;G&amp;R&amp;P</firstHeader>
    <firstFooter xml:space="preserve">&amp;L&amp;"Arial,Cursiva"&amp;8Informació publicada en compliment de la Llei de Transparència de la Comunitat Valenciana. L'ús per a finalitats no autoritzades per la normativa vigent serà responsabilitat exclusiva de l´usuari. 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Trinitario Royo Gascón</dc:creator>
  <cp:lastModifiedBy>Mari Luz</cp:lastModifiedBy>
  <cp:lastPrinted>2019-11-20T12:11:52Z</cp:lastPrinted>
  <dcterms:created xsi:type="dcterms:W3CDTF">2018-11-27T07:55:55Z</dcterms:created>
  <dcterms:modified xsi:type="dcterms:W3CDTF">2020-01-14T09:43:57Z</dcterms:modified>
</cp:coreProperties>
</file>